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showInkAnnotation="0" codeName="EstaPastaDeTrabalho"/>
  <mc:AlternateContent xmlns:mc="http://schemas.openxmlformats.org/markup-compatibility/2006">
    <mc:Choice Requires="x15">
      <x15ac:absPath xmlns:x15ac="http://schemas.microsoft.com/office/spreadsheetml/2010/11/ac" url="W:\DISEG\GEABE\_RESTRITO\Simuladores\Seguro\"/>
    </mc:Choice>
  </mc:AlternateContent>
  <xr:revisionPtr revIDLastSave="0" documentId="13_ncr:1_{DF69E62E-F748-4F2C-B036-C9C5EB733F54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SIMULADOR" sheetId="4" r:id="rId1"/>
    <sheet name="CÁLCULO" sheetId="1" r:id="rId2"/>
    <sheet name="Benefício" sheetId="9" r:id="rId3"/>
    <sheet name="TAB_SEGURO" sheetId="2" r:id="rId4"/>
  </sheets>
  <definedNames>
    <definedName name="_xlnm.Print_Area" localSheetId="0">SIMULADOR!$A$1:$M$26</definedName>
    <definedName name="TAB_SEGURO">TAB_SEGURO!$1:$1048576</definedName>
    <definedName name="vlr_benef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4" l="1"/>
  <c r="C21" i="4"/>
  <c r="H5" i="4" l="1"/>
  <c r="D9" i="4"/>
  <c r="B8" i="1" l="1"/>
  <c r="B9" i="1" l="1"/>
  <c r="E8" i="1" s="1"/>
  <c r="F8" i="1" l="1"/>
  <c r="O4" i="4"/>
  <c r="E9" i="1"/>
  <c r="O5" i="4" s="1"/>
  <c r="D11" i="9"/>
  <c r="C11" i="9"/>
  <c r="C8" i="9"/>
  <c r="C7" i="9"/>
  <c r="C23" i="9" l="1"/>
  <c r="D23" i="9"/>
  <c r="C14" i="9"/>
  <c r="C13" i="9"/>
  <c r="C16" i="9" l="1"/>
  <c r="F12" i="4" l="1"/>
  <c r="J12" i="4" s="1"/>
  <c r="B19" i="9"/>
  <c r="B24" i="9"/>
  <c r="C24" i="9" l="1"/>
  <c r="D24" i="9"/>
  <c r="B25" i="9"/>
  <c r="C25" i="9" s="1"/>
  <c r="L20" i="4"/>
  <c r="L21" i="4"/>
  <c r="G9" i="1"/>
  <c r="G8" i="1"/>
  <c r="D16" i="9"/>
  <c r="D25" i="9" l="1"/>
  <c r="B26" i="9"/>
  <c r="C26" i="9" l="1"/>
  <c r="D26" i="9"/>
  <c r="B27" i="9"/>
  <c r="C27" i="9" s="1"/>
  <c r="D27" i="9" l="1"/>
  <c r="B28" i="9"/>
  <c r="C28" i="9" l="1"/>
  <c r="D28" i="9"/>
  <c r="B29" i="9"/>
  <c r="C29" i="9" s="1"/>
  <c r="D29" i="9" l="1"/>
  <c r="B30" i="9"/>
  <c r="C30" i="9" l="1"/>
  <c r="D30" i="9"/>
  <c r="B31" i="9"/>
  <c r="C31" i="9" s="1"/>
  <c r="D31" i="9" l="1"/>
  <c r="B32" i="9"/>
  <c r="C32" i="9" l="1"/>
  <c r="D32" i="9"/>
  <c r="B33" i="9"/>
  <c r="C33" i="9" s="1"/>
  <c r="D33" i="9" l="1"/>
  <c r="B34" i="9"/>
  <c r="C34" i="9" s="1"/>
  <c r="D34" i="9" l="1"/>
  <c r="B35" i="9"/>
  <c r="C35" i="9" s="1"/>
  <c r="D35" i="9" l="1"/>
  <c r="B36" i="9"/>
  <c r="C36" i="9" s="1"/>
  <c r="D36" i="9" l="1"/>
  <c r="B37" i="9"/>
  <c r="C37" i="9" s="1"/>
  <c r="D37" i="9" l="1"/>
  <c r="B38" i="9"/>
  <c r="C38" i="9" s="1"/>
  <c r="D38" i="9" l="1"/>
  <c r="B39" i="9"/>
  <c r="C39" i="9" s="1"/>
  <c r="D39" i="9" l="1"/>
  <c r="B40" i="9"/>
  <c r="C40" i="9" s="1"/>
  <c r="D40" i="9" l="1"/>
  <c r="B41" i="9"/>
  <c r="C41" i="9" s="1"/>
  <c r="D41" i="9" l="1"/>
  <c r="B42" i="9"/>
  <c r="C42" i="9" s="1"/>
  <c r="D42" i="9" l="1"/>
  <c r="B43" i="9"/>
  <c r="C43" i="9" s="1"/>
  <c r="D43" i="9" l="1"/>
  <c r="B44" i="9"/>
  <c r="C44" i="9" s="1"/>
  <c r="D44" i="9" l="1"/>
  <c r="B45" i="9"/>
  <c r="C45" i="9" s="1"/>
  <c r="D45" i="9" l="1"/>
  <c r="B46" i="9"/>
  <c r="C46" i="9" s="1"/>
  <c r="D46" i="9" l="1"/>
  <c r="B47" i="9"/>
  <c r="C47" i="9" s="1"/>
  <c r="D47" i="9" l="1"/>
  <c r="B48" i="9"/>
  <c r="C48" i="9" s="1"/>
  <c r="D48" i="9" l="1"/>
  <c r="B49" i="9"/>
  <c r="C49" i="9" s="1"/>
  <c r="D49" i="9" l="1"/>
  <c r="B50" i="9"/>
  <c r="C50" i="9" s="1"/>
  <c r="D50" i="9" l="1"/>
  <c r="B51" i="9"/>
  <c r="C51" i="9" s="1"/>
  <c r="D51" i="9" l="1"/>
  <c r="B52" i="9"/>
  <c r="C52" i="9" s="1"/>
  <c r="D52" i="9" l="1"/>
  <c r="B53" i="9"/>
  <c r="C53" i="9" s="1"/>
  <c r="D53" i="9" l="1"/>
  <c r="B54" i="9"/>
  <c r="C54" i="9" s="1"/>
  <c r="D54" i="9" l="1"/>
  <c r="B55" i="9"/>
  <c r="C55" i="9" s="1"/>
  <c r="D55" i="9" l="1"/>
  <c r="B56" i="9"/>
  <c r="C56" i="9" s="1"/>
  <c r="D56" i="9" l="1"/>
  <c r="B57" i="9"/>
  <c r="C57" i="9" s="1"/>
  <c r="D57" i="9" l="1"/>
  <c r="B58" i="9"/>
  <c r="C58" i="9" s="1"/>
  <c r="D58" i="9" l="1"/>
  <c r="B59" i="9"/>
  <c r="C59" i="9" s="1"/>
  <c r="D59" i="9" l="1"/>
  <c r="B60" i="9"/>
  <c r="C60" i="9" s="1"/>
  <c r="D60" i="9" l="1"/>
  <c r="B61" i="9"/>
  <c r="C61" i="9" s="1"/>
  <c r="D61" i="9" l="1"/>
  <c r="B62" i="9"/>
  <c r="C62" i="9" s="1"/>
  <c r="D62" i="9" l="1"/>
  <c r="B63" i="9"/>
  <c r="C63" i="9" s="1"/>
  <c r="D63" i="9" l="1"/>
  <c r="B64" i="9"/>
  <c r="C64" i="9" s="1"/>
  <c r="D64" i="9" l="1"/>
  <c r="B65" i="9"/>
  <c r="C65" i="9" s="1"/>
  <c r="D65" i="9" l="1"/>
  <c r="B66" i="9"/>
  <c r="C66" i="9" s="1"/>
  <c r="D66" i="9" l="1"/>
  <c r="B67" i="9"/>
  <c r="C67" i="9" s="1"/>
  <c r="D67" i="9" l="1"/>
  <c r="B68" i="9"/>
  <c r="C68" i="9" s="1"/>
  <c r="D68" i="9" l="1"/>
  <c r="B69" i="9"/>
  <c r="C69" i="9" s="1"/>
  <c r="D69" i="9" l="1"/>
  <c r="B70" i="9"/>
  <c r="C70" i="9" s="1"/>
  <c r="D70" i="9" l="1"/>
  <c r="B71" i="9"/>
  <c r="C71" i="9" s="1"/>
  <c r="D71" i="9" l="1"/>
  <c r="B72" i="9"/>
  <c r="C72" i="9" s="1"/>
  <c r="D72" i="9" l="1"/>
  <c r="B73" i="9"/>
  <c r="C73" i="9" s="1"/>
  <c r="D73" i="9" l="1"/>
  <c r="B74" i="9"/>
  <c r="C74" i="9" s="1"/>
  <c r="D74" i="9" l="1"/>
  <c r="B75" i="9"/>
  <c r="C75" i="9" s="1"/>
  <c r="D75" i="9" l="1"/>
  <c r="B76" i="9"/>
  <c r="C76" i="9" s="1"/>
  <c r="D76" i="9" l="1"/>
  <c r="B77" i="9"/>
  <c r="C77" i="9" s="1"/>
  <c r="D77" i="9" l="1"/>
  <c r="B78" i="9"/>
  <c r="C78" i="9" s="1"/>
  <c r="D78" i="9" l="1"/>
  <c r="B79" i="9"/>
  <c r="C79" i="9" s="1"/>
  <c r="D79" i="9" l="1"/>
  <c r="B80" i="9"/>
  <c r="C80" i="9" s="1"/>
  <c r="D80" i="9" l="1"/>
  <c r="B81" i="9"/>
  <c r="C81" i="9" s="1"/>
  <c r="D81" i="9" l="1"/>
  <c r="B82" i="9"/>
  <c r="C82" i="9" s="1"/>
  <c r="D82" i="9" l="1"/>
  <c r="B83" i="9"/>
  <c r="C83" i="9" s="1"/>
  <c r="D83" i="9" l="1"/>
  <c r="B84" i="9"/>
  <c r="C84" i="9" s="1"/>
  <c r="D84" i="9" l="1"/>
  <c r="B85" i="9"/>
  <c r="C85" i="9" s="1"/>
  <c r="D85" i="9" l="1"/>
  <c r="B86" i="9"/>
  <c r="C86" i="9" s="1"/>
  <c r="D86" i="9" l="1"/>
  <c r="B87" i="9"/>
  <c r="C87" i="9" s="1"/>
  <c r="D87" i="9" l="1"/>
  <c r="B88" i="9"/>
  <c r="C88" i="9" s="1"/>
  <c r="D88" i="9" l="1"/>
  <c r="B89" i="9"/>
  <c r="C89" i="9" s="1"/>
  <c r="D89" i="9" l="1"/>
  <c r="B90" i="9"/>
  <c r="C90" i="9" s="1"/>
  <c r="D90" i="9" l="1"/>
  <c r="B91" i="9"/>
  <c r="C91" i="9" s="1"/>
  <c r="D91" i="9" l="1"/>
  <c r="B92" i="9"/>
  <c r="C92" i="9" s="1"/>
  <c r="D92" i="9" l="1"/>
  <c r="B93" i="9"/>
  <c r="C93" i="9" s="1"/>
  <c r="D93" i="9" l="1"/>
  <c r="B94" i="9"/>
  <c r="C94" i="9" s="1"/>
  <c r="D94" i="9" l="1"/>
  <c r="B95" i="9"/>
  <c r="C95" i="9" s="1"/>
  <c r="D95" i="9" l="1"/>
  <c r="B96" i="9"/>
  <c r="C96" i="9" s="1"/>
  <c r="D96" i="9" l="1"/>
  <c r="B97" i="9"/>
  <c r="C97" i="9" s="1"/>
  <c r="D97" i="9" l="1"/>
  <c r="B98" i="9"/>
  <c r="C98" i="9" s="1"/>
  <c r="D98" i="9" l="1"/>
  <c r="B99" i="9"/>
  <c r="C99" i="9" s="1"/>
  <c r="D99" i="9" l="1"/>
  <c r="B100" i="9"/>
  <c r="C100" i="9" s="1"/>
  <c r="D100" i="9" l="1"/>
  <c r="B101" i="9"/>
  <c r="C101" i="9" s="1"/>
  <c r="D101" i="9" l="1"/>
  <c r="B102" i="9"/>
  <c r="C102" i="9" s="1"/>
  <c r="D102" i="9" l="1"/>
  <c r="B103" i="9"/>
  <c r="C103" i="9" s="1"/>
  <c r="D103" i="9" l="1"/>
  <c r="B104" i="9"/>
  <c r="C104" i="9" s="1"/>
  <c r="D104" i="9" l="1"/>
  <c r="B105" i="9"/>
  <c r="C105" i="9" s="1"/>
  <c r="D105" i="9" l="1"/>
  <c r="B106" i="9"/>
  <c r="C106" i="9" s="1"/>
  <c r="D106" i="9" l="1"/>
  <c r="B107" i="9"/>
  <c r="C107" i="9" s="1"/>
  <c r="D107" i="9" l="1"/>
  <c r="B108" i="9"/>
  <c r="C108" i="9" s="1"/>
  <c r="D108" i="9" l="1"/>
  <c r="B109" i="9"/>
  <c r="C109" i="9" s="1"/>
  <c r="D109" i="9" l="1"/>
  <c r="B110" i="9"/>
  <c r="C110" i="9" s="1"/>
  <c r="D110" i="9" l="1"/>
  <c r="B111" i="9"/>
  <c r="C111" i="9" s="1"/>
  <c r="D111" i="9" l="1"/>
  <c r="B112" i="9"/>
  <c r="C112" i="9" s="1"/>
  <c r="D112" i="9" l="1"/>
  <c r="B113" i="9"/>
  <c r="C113" i="9" s="1"/>
  <c r="D113" i="9" l="1"/>
  <c r="B114" i="9"/>
  <c r="C114" i="9" s="1"/>
  <c r="D114" i="9" l="1"/>
  <c r="B115" i="9"/>
  <c r="C115" i="9" s="1"/>
  <c r="D115" i="9" l="1"/>
  <c r="B116" i="9"/>
  <c r="C116" i="9" s="1"/>
  <c r="D116" i="9" l="1"/>
  <c r="B117" i="9"/>
  <c r="C117" i="9" s="1"/>
  <c r="D117" i="9" l="1"/>
  <c r="B118" i="9"/>
  <c r="C118" i="9" s="1"/>
  <c r="D118" i="9" l="1"/>
  <c r="B119" i="9"/>
  <c r="C119" i="9" s="1"/>
  <c r="D119" i="9" l="1"/>
  <c r="B120" i="9"/>
  <c r="C120" i="9" s="1"/>
  <c r="D120" i="9" l="1"/>
  <c r="B121" i="9"/>
  <c r="C121" i="9" s="1"/>
  <c r="D121" i="9" l="1"/>
  <c r="B122" i="9"/>
  <c r="C122" i="9" s="1"/>
  <c r="D122" i="9" l="1"/>
  <c r="B123" i="9"/>
  <c r="C123" i="9" s="1"/>
  <c r="D123" i="9" l="1"/>
  <c r="B124" i="9"/>
  <c r="C124" i="9" s="1"/>
  <c r="D124" i="9" l="1"/>
  <c r="B125" i="9"/>
  <c r="C125" i="9" s="1"/>
  <c r="D125" i="9" l="1"/>
  <c r="B126" i="9"/>
  <c r="C126" i="9" s="1"/>
  <c r="D126" i="9" l="1"/>
  <c r="B127" i="9"/>
  <c r="C127" i="9" s="1"/>
  <c r="D127" i="9" l="1"/>
  <c r="B128" i="9"/>
  <c r="C128" i="9" s="1"/>
  <c r="D128" i="9" l="1"/>
  <c r="B129" i="9"/>
  <c r="C129" i="9" s="1"/>
  <c r="D129" i="9" l="1"/>
  <c r="B130" i="9"/>
  <c r="C130" i="9" s="1"/>
  <c r="D130" i="9" l="1"/>
  <c r="B131" i="9"/>
  <c r="C131" i="9" s="1"/>
  <c r="D131" i="9" l="1"/>
  <c r="B132" i="9"/>
  <c r="C132" i="9" s="1"/>
  <c r="D132" i="9" l="1"/>
  <c r="B133" i="9"/>
  <c r="C133" i="9" s="1"/>
  <c r="D133" i="9" l="1"/>
  <c r="B134" i="9"/>
  <c r="C134" i="9" s="1"/>
  <c r="D134" i="9" l="1"/>
  <c r="B135" i="9"/>
  <c r="C135" i="9" s="1"/>
  <c r="D135" i="9" l="1"/>
  <c r="B136" i="9"/>
  <c r="C136" i="9" s="1"/>
  <c r="D136" i="9" l="1"/>
  <c r="B137" i="9"/>
  <c r="C137" i="9" s="1"/>
  <c r="D137" i="9" l="1"/>
  <c r="B138" i="9"/>
  <c r="C138" i="9" s="1"/>
  <c r="D138" i="9" l="1"/>
  <c r="B139" i="9"/>
  <c r="C139" i="9" s="1"/>
  <c r="D139" i="9" l="1"/>
  <c r="B140" i="9"/>
  <c r="C140" i="9" s="1"/>
  <c r="D140" i="9" l="1"/>
  <c r="B141" i="9"/>
  <c r="C141" i="9" s="1"/>
  <c r="D141" i="9" l="1"/>
  <c r="B142" i="9"/>
  <c r="C142" i="9" s="1"/>
  <c r="D142" i="9" l="1"/>
  <c r="B143" i="9"/>
  <c r="C143" i="9" s="1"/>
  <c r="D143" i="9" l="1"/>
  <c r="B144" i="9"/>
  <c r="C144" i="9" s="1"/>
  <c r="D144" i="9" l="1"/>
  <c r="B145" i="9"/>
  <c r="C145" i="9" s="1"/>
  <c r="D145" i="9" l="1"/>
  <c r="B146" i="9"/>
  <c r="C146" i="9" s="1"/>
  <c r="D146" i="9" l="1"/>
  <c r="B147" i="9"/>
  <c r="C147" i="9" s="1"/>
  <c r="D147" i="9" l="1"/>
  <c r="B148" i="9"/>
  <c r="C148" i="9" s="1"/>
  <c r="D148" i="9" l="1"/>
  <c r="B149" i="9"/>
  <c r="C149" i="9" s="1"/>
  <c r="D149" i="9" l="1"/>
  <c r="B150" i="9"/>
  <c r="C150" i="9" s="1"/>
  <c r="D150" i="9" l="1"/>
  <c r="B151" i="9"/>
  <c r="C151" i="9" s="1"/>
  <c r="D151" i="9" l="1"/>
  <c r="B152" i="9"/>
  <c r="C152" i="9" s="1"/>
  <c r="D152" i="9" l="1"/>
  <c r="B153" i="9"/>
  <c r="C153" i="9" s="1"/>
  <c r="D153" i="9" l="1"/>
  <c r="B154" i="9"/>
  <c r="C154" i="9" s="1"/>
  <c r="D154" i="9" l="1"/>
  <c r="B155" i="9"/>
  <c r="C155" i="9" s="1"/>
  <c r="D155" i="9" l="1"/>
  <c r="B156" i="9"/>
  <c r="C156" i="9" s="1"/>
  <c r="D156" i="9" l="1"/>
  <c r="B157" i="9"/>
  <c r="C157" i="9" s="1"/>
  <c r="D157" i="9" l="1"/>
  <c r="B158" i="9"/>
  <c r="C158" i="9" s="1"/>
  <c r="D158" i="9" l="1"/>
  <c r="B159" i="9"/>
  <c r="C159" i="9" s="1"/>
  <c r="D159" i="9" l="1"/>
  <c r="B160" i="9"/>
  <c r="C160" i="9" s="1"/>
  <c r="D160" i="9" l="1"/>
  <c r="B161" i="9"/>
  <c r="C161" i="9" s="1"/>
  <c r="D161" i="9" l="1"/>
  <c r="B162" i="9"/>
  <c r="C162" i="9" s="1"/>
  <c r="D162" i="9" l="1"/>
  <c r="B163" i="9"/>
  <c r="C163" i="9" s="1"/>
  <c r="D163" i="9" l="1"/>
  <c r="B164" i="9"/>
  <c r="C164" i="9" s="1"/>
  <c r="D164" i="9" l="1"/>
  <c r="B165" i="9"/>
  <c r="C165" i="9" s="1"/>
  <c r="D165" i="9" l="1"/>
  <c r="B166" i="9"/>
  <c r="C166" i="9" s="1"/>
  <c r="D166" i="9" l="1"/>
  <c r="B167" i="9"/>
  <c r="C167" i="9" s="1"/>
  <c r="D167" i="9" l="1"/>
  <c r="B168" i="9"/>
  <c r="C168" i="9" s="1"/>
  <c r="D168" i="9" l="1"/>
  <c r="B169" i="9"/>
  <c r="C169" i="9" s="1"/>
  <c r="D169" i="9" l="1"/>
  <c r="B170" i="9"/>
  <c r="C170" i="9" s="1"/>
  <c r="D170" i="9" l="1"/>
  <c r="B171" i="9"/>
  <c r="C171" i="9" s="1"/>
  <c r="D171" i="9" l="1"/>
  <c r="B172" i="9"/>
  <c r="C172" i="9" s="1"/>
  <c r="D172" i="9" l="1"/>
  <c r="B173" i="9"/>
  <c r="C173" i="9" s="1"/>
  <c r="D173" i="9" l="1"/>
  <c r="B174" i="9"/>
  <c r="C174" i="9" s="1"/>
  <c r="D174" i="9" l="1"/>
  <c r="B175" i="9"/>
  <c r="C175" i="9" s="1"/>
  <c r="D175" i="9" l="1"/>
  <c r="B176" i="9"/>
  <c r="C176" i="9" s="1"/>
  <c r="D176" i="9" l="1"/>
  <c r="B177" i="9"/>
  <c r="C177" i="9" s="1"/>
  <c r="D177" i="9" l="1"/>
  <c r="B178" i="9"/>
  <c r="C178" i="9" s="1"/>
  <c r="D178" i="9" l="1"/>
  <c r="B179" i="9"/>
  <c r="C179" i="9" s="1"/>
  <c r="D179" i="9" l="1"/>
  <c r="B180" i="9"/>
  <c r="C180" i="9" s="1"/>
  <c r="D180" i="9" l="1"/>
  <c r="B181" i="9"/>
  <c r="C181" i="9" s="1"/>
  <c r="D181" i="9" l="1"/>
  <c r="B182" i="9"/>
  <c r="C182" i="9" s="1"/>
  <c r="D182" i="9" l="1"/>
  <c r="B183" i="9"/>
  <c r="C183" i="9" s="1"/>
  <c r="D183" i="9" l="1"/>
  <c r="B184" i="9"/>
  <c r="C184" i="9" s="1"/>
  <c r="D184" i="9" l="1"/>
  <c r="B185" i="9"/>
  <c r="C185" i="9" s="1"/>
  <c r="D185" i="9" l="1"/>
  <c r="B186" i="9"/>
  <c r="C186" i="9" s="1"/>
  <c r="D186" i="9" l="1"/>
  <c r="B187" i="9"/>
  <c r="C187" i="9" s="1"/>
  <c r="D187" i="9" l="1"/>
  <c r="B188" i="9"/>
  <c r="C188" i="9" s="1"/>
  <c r="D188" i="9" l="1"/>
  <c r="B189" i="9"/>
  <c r="C189" i="9" s="1"/>
  <c r="D189" i="9" l="1"/>
  <c r="B190" i="9"/>
  <c r="C190" i="9" s="1"/>
  <c r="D190" i="9" l="1"/>
  <c r="B191" i="9"/>
  <c r="C191" i="9" s="1"/>
  <c r="D191" i="9" l="1"/>
  <c r="B192" i="9"/>
  <c r="C192" i="9" s="1"/>
  <c r="D192" i="9" l="1"/>
  <c r="B193" i="9"/>
  <c r="C193" i="9" s="1"/>
  <c r="D193" i="9" l="1"/>
  <c r="B194" i="9"/>
  <c r="C194" i="9" s="1"/>
  <c r="D194" i="9" l="1"/>
  <c r="B195" i="9"/>
  <c r="C195" i="9" s="1"/>
  <c r="D195" i="9" l="1"/>
  <c r="B196" i="9"/>
  <c r="C196" i="9" s="1"/>
  <c r="D196" i="9" l="1"/>
  <c r="B197" i="9"/>
  <c r="C197" i="9" s="1"/>
  <c r="D197" i="9" l="1"/>
  <c r="B198" i="9"/>
  <c r="C198" i="9" s="1"/>
  <c r="D198" i="9" l="1"/>
  <c r="B199" i="9"/>
  <c r="C199" i="9" s="1"/>
  <c r="D199" i="9" l="1"/>
  <c r="B200" i="9"/>
  <c r="C200" i="9" s="1"/>
  <c r="D200" i="9" l="1"/>
  <c r="B201" i="9"/>
  <c r="C201" i="9" s="1"/>
  <c r="D201" i="9" l="1"/>
  <c r="B202" i="9"/>
  <c r="C202" i="9" s="1"/>
  <c r="D202" i="9" l="1"/>
  <c r="B203" i="9"/>
  <c r="C203" i="9" s="1"/>
  <c r="D203" i="9" l="1"/>
  <c r="B204" i="9"/>
  <c r="C204" i="9" s="1"/>
  <c r="D204" i="9" l="1"/>
  <c r="B205" i="9"/>
  <c r="C205" i="9" s="1"/>
  <c r="D205" i="9" l="1"/>
  <c r="B206" i="9"/>
  <c r="C206" i="9" s="1"/>
  <c r="D206" i="9" l="1"/>
  <c r="B207" i="9"/>
  <c r="C207" i="9" s="1"/>
  <c r="D207" i="9" l="1"/>
  <c r="B208" i="9"/>
  <c r="C208" i="9" s="1"/>
  <c r="D208" i="9" l="1"/>
  <c r="B209" i="9"/>
  <c r="C209" i="9" s="1"/>
  <c r="D209" i="9" l="1"/>
  <c r="B210" i="9"/>
  <c r="C210" i="9" s="1"/>
  <c r="D210" i="9" l="1"/>
  <c r="B211" i="9"/>
  <c r="C211" i="9" s="1"/>
  <c r="D211" i="9" l="1"/>
  <c r="B212" i="9"/>
  <c r="C212" i="9" s="1"/>
  <c r="D212" i="9" l="1"/>
  <c r="B213" i="9"/>
  <c r="C213" i="9" s="1"/>
  <c r="D213" i="9" l="1"/>
  <c r="B214" i="9"/>
  <c r="C214" i="9" s="1"/>
  <c r="D214" i="9" l="1"/>
  <c r="B215" i="9"/>
  <c r="C215" i="9" s="1"/>
  <c r="D215" i="9" l="1"/>
  <c r="B216" i="9"/>
  <c r="C216" i="9" s="1"/>
  <c r="D216" i="9" l="1"/>
  <c r="B217" i="9"/>
  <c r="C217" i="9" s="1"/>
  <c r="D217" i="9" l="1"/>
  <c r="B218" i="9"/>
  <c r="C218" i="9" s="1"/>
  <c r="D218" i="9" l="1"/>
  <c r="B219" i="9"/>
  <c r="C219" i="9" s="1"/>
  <c r="D219" i="9" l="1"/>
  <c r="B220" i="9"/>
  <c r="C220" i="9" s="1"/>
  <c r="D220" i="9" l="1"/>
  <c r="B221" i="9"/>
  <c r="C221" i="9" s="1"/>
  <c r="D221" i="9" l="1"/>
  <c r="B222" i="9"/>
  <c r="C222" i="9" s="1"/>
  <c r="D222" i="9" l="1"/>
  <c r="B223" i="9"/>
  <c r="C223" i="9" s="1"/>
  <c r="D223" i="9" l="1"/>
  <c r="B224" i="9"/>
  <c r="C224" i="9" s="1"/>
  <c r="D224" i="9" l="1"/>
  <c r="B225" i="9"/>
  <c r="C225" i="9" s="1"/>
  <c r="D225" i="9" l="1"/>
  <c r="B226" i="9"/>
  <c r="C226" i="9" s="1"/>
  <c r="D226" i="9" l="1"/>
  <c r="B227" i="9"/>
  <c r="C227" i="9" s="1"/>
  <c r="D227" i="9" l="1"/>
  <c r="B228" i="9"/>
  <c r="C228" i="9" s="1"/>
  <c r="D228" i="9" l="1"/>
  <c r="B229" i="9"/>
  <c r="C229" i="9" s="1"/>
  <c r="D229" i="9" l="1"/>
  <c r="B230" i="9"/>
  <c r="C230" i="9" s="1"/>
  <c r="D230" i="9" l="1"/>
  <c r="B231" i="9"/>
  <c r="C231" i="9" s="1"/>
  <c r="D231" i="9" l="1"/>
  <c r="B232" i="9"/>
  <c r="C232" i="9" s="1"/>
  <c r="D232" i="9" l="1"/>
  <c r="B233" i="9"/>
  <c r="C233" i="9" s="1"/>
  <c r="D233" i="9" l="1"/>
  <c r="B234" i="9"/>
  <c r="C234" i="9" s="1"/>
  <c r="D234" i="9" l="1"/>
  <c r="B235" i="9"/>
  <c r="C235" i="9" s="1"/>
  <c r="D235" i="9" l="1"/>
  <c r="B236" i="9"/>
  <c r="C236" i="9" s="1"/>
  <c r="D236" i="9" l="1"/>
  <c r="B237" i="9"/>
  <c r="C237" i="9" s="1"/>
  <c r="D237" i="9" l="1"/>
  <c r="B238" i="9"/>
  <c r="C238" i="9" s="1"/>
  <c r="D238" i="9" l="1"/>
  <c r="B239" i="9"/>
  <c r="C239" i="9" s="1"/>
  <c r="D239" i="9" l="1"/>
  <c r="B240" i="9"/>
  <c r="C240" i="9" s="1"/>
  <c r="D240" i="9" l="1"/>
  <c r="B241" i="9"/>
  <c r="C241" i="9" s="1"/>
  <c r="D241" i="9" l="1"/>
  <c r="B242" i="9"/>
  <c r="C242" i="9" s="1"/>
  <c r="D242" i="9" l="1"/>
  <c r="B243" i="9"/>
  <c r="C243" i="9" s="1"/>
  <c r="D243" i="9" l="1"/>
  <c r="B244" i="9"/>
  <c r="C244" i="9" s="1"/>
  <c r="D244" i="9" l="1"/>
  <c r="B245" i="9"/>
  <c r="C245" i="9" s="1"/>
  <c r="D245" i="9" l="1"/>
  <c r="B246" i="9"/>
  <c r="C246" i="9" s="1"/>
  <c r="D246" i="9" l="1"/>
  <c r="B247" i="9"/>
  <c r="C247" i="9" s="1"/>
  <c r="D247" i="9" l="1"/>
  <c r="B248" i="9"/>
  <c r="C248" i="9" s="1"/>
  <c r="D248" i="9" l="1"/>
  <c r="B249" i="9"/>
  <c r="C249" i="9" s="1"/>
  <c r="D249" i="9" l="1"/>
  <c r="B250" i="9"/>
  <c r="C250" i="9" s="1"/>
  <c r="D250" i="9" l="1"/>
  <c r="B251" i="9"/>
  <c r="C251" i="9" s="1"/>
  <c r="D251" i="9" l="1"/>
  <c r="B252" i="9"/>
  <c r="C252" i="9" s="1"/>
  <c r="D252" i="9" l="1"/>
  <c r="B253" i="9"/>
  <c r="C253" i="9" s="1"/>
  <c r="D253" i="9" l="1"/>
  <c r="B254" i="9"/>
  <c r="C254" i="9" s="1"/>
  <c r="D254" i="9" l="1"/>
  <c r="B255" i="9"/>
  <c r="C255" i="9" s="1"/>
  <c r="D255" i="9" l="1"/>
  <c r="B256" i="9"/>
  <c r="C256" i="9" s="1"/>
  <c r="D256" i="9" l="1"/>
  <c r="B257" i="9"/>
  <c r="C257" i="9" s="1"/>
  <c r="D257" i="9" l="1"/>
  <c r="B258" i="9"/>
  <c r="C258" i="9" s="1"/>
  <c r="D258" i="9" l="1"/>
  <c r="B259" i="9"/>
  <c r="C259" i="9" s="1"/>
  <c r="D259" i="9" l="1"/>
  <c r="B260" i="9"/>
  <c r="C260" i="9" s="1"/>
  <c r="D260" i="9" l="1"/>
  <c r="B261" i="9"/>
  <c r="C261" i="9" s="1"/>
  <c r="D261" i="9" l="1"/>
  <c r="B262" i="9"/>
  <c r="C262" i="9" s="1"/>
  <c r="D262" i="9" l="1"/>
  <c r="B263" i="9"/>
  <c r="C263" i="9" s="1"/>
  <c r="D263" i="9" l="1"/>
  <c r="B264" i="9"/>
  <c r="C264" i="9" s="1"/>
  <c r="D264" i="9" l="1"/>
  <c r="B265" i="9"/>
  <c r="C265" i="9" s="1"/>
  <c r="D265" i="9" l="1"/>
  <c r="B266" i="9"/>
  <c r="C266" i="9" s="1"/>
  <c r="D266" i="9" l="1"/>
  <c r="B267" i="9"/>
  <c r="C267" i="9" s="1"/>
  <c r="D267" i="9" l="1"/>
  <c r="B268" i="9"/>
  <c r="C268" i="9" s="1"/>
  <c r="D268" i="9" l="1"/>
  <c r="B269" i="9"/>
  <c r="C269" i="9" s="1"/>
  <c r="D269" i="9" l="1"/>
  <c r="B270" i="9"/>
  <c r="C270" i="9" s="1"/>
  <c r="D270" i="9" l="1"/>
  <c r="B271" i="9"/>
  <c r="C271" i="9" s="1"/>
  <c r="D271" i="9" l="1"/>
  <c r="B272" i="9"/>
  <c r="C272" i="9" s="1"/>
  <c r="D272" i="9" l="1"/>
  <c r="B273" i="9"/>
  <c r="C273" i="9" s="1"/>
  <c r="D273" i="9" l="1"/>
  <c r="B274" i="9"/>
  <c r="C274" i="9" s="1"/>
  <c r="D274" i="9" l="1"/>
  <c r="B275" i="9"/>
  <c r="C275" i="9" s="1"/>
  <c r="D275" i="9" l="1"/>
  <c r="B276" i="9"/>
  <c r="C276" i="9" s="1"/>
  <c r="D276" i="9" l="1"/>
  <c r="B277" i="9"/>
  <c r="C277" i="9" s="1"/>
  <c r="D277" i="9" l="1"/>
  <c r="B278" i="9"/>
  <c r="C278" i="9" s="1"/>
  <c r="D278" i="9" l="1"/>
  <c r="B279" i="9"/>
  <c r="C279" i="9" s="1"/>
  <c r="D279" i="9" l="1"/>
  <c r="B280" i="9"/>
  <c r="C280" i="9" s="1"/>
  <c r="D280" i="9" l="1"/>
  <c r="B281" i="9"/>
  <c r="C281" i="9" s="1"/>
  <c r="D281" i="9" l="1"/>
  <c r="B282" i="9"/>
  <c r="C282" i="9" s="1"/>
  <c r="D282" i="9" l="1"/>
  <c r="B283" i="9"/>
  <c r="C283" i="9" s="1"/>
  <c r="D283" i="9" l="1"/>
  <c r="B284" i="9"/>
  <c r="C284" i="9" s="1"/>
  <c r="D284" i="9" l="1"/>
  <c r="B285" i="9"/>
  <c r="C285" i="9" s="1"/>
  <c r="D285" i="9" l="1"/>
  <c r="B286" i="9"/>
  <c r="C286" i="9" s="1"/>
  <c r="D286" i="9" l="1"/>
  <c r="B287" i="9"/>
  <c r="C287" i="9" s="1"/>
  <c r="D287" i="9" l="1"/>
  <c r="B288" i="9"/>
  <c r="C288" i="9" s="1"/>
  <c r="D288" i="9" l="1"/>
  <c r="B289" i="9"/>
  <c r="C289" i="9" s="1"/>
  <c r="D289" i="9" l="1"/>
  <c r="B290" i="9"/>
  <c r="C290" i="9" s="1"/>
  <c r="D290" i="9" l="1"/>
  <c r="B291" i="9"/>
  <c r="C291" i="9" s="1"/>
  <c r="D291" i="9" l="1"/>
  <c r="B292" i="9"/>
  <c r="C292" i="9" s="1"/>
  <c r="D292" i="9" l="1"/>
  <c r="B293" i="9"/>
  <c r="C293" i="9" s="1"/>
  <c r="D293" i="9" l="1"/>
  <c r="B294" i="9"/>
  <c r="C294" i="9" s="1"/>
  <c r="D294" i="9" l="1"/>
  <c r="B295" i="9"/>
  <c r="C295" i="9" s="1"/>
  <c r="D295" i="9" l="1"/>
  <c r="B296" i="9"/>
  <c r="C296" i="9" s="1"/>
  <c r="D296" i="9" l="1"/>
  <c r="B297" i="9"/>
  <c r="C297" i="9" s="1"/>
  <c r="D297" i="9" l="1"/>
  <c r="B298" i="9"/>
  <c r="C298" i="9" s="1"/>
  <c r="D298" i="9" l="1"/>
  <c r="B299" i="9"/>
  <c r="C299" i="9" s="1"/>
  <c r="D299" i="9" l="1"/>
  <c r="B300" i="9"/>
  <c r="C300" i="9" s="1"/>
  <c r="D300" i="9" l="1"/>
  <c r="B301" i="9"/>
  <c r="C301" i="9" s="1"/>
  <c r="D301" i="9" l="1"/>
  <c r="B302" i="9"/>
  <c r="C302" i="9" s="1"/>
  <c r="D302" i="9" l="1"/>
  <c r="B303" i="9"/>
  <c r="C303" i="9" s="1"/>
  <c r="D303" i="9" l="1"/>
  <c r="B304" i="9"/>
  <c r="C304" i="9" s="1"/>
  <c r="D304" i="9" l="1"/>
  <c r="B305" i="9"/>
  <c r="C305" i="9" s="1"/>
  <c r="D305" i="9" l="1"/>
  <c r="B306" i="9"/>
  <c r="C306" i="9" s="1"/>
  <c r="D306" i="9" l="1"/>
  <c r="B307" i="9"/>
  <c r="C307" i="9" s="1"/>
  <c r="D307" i="9" l="1"/>
  <c r="B308" i="9"/>
  <c r="C308" i="9" s="1"/>
  <c r="D308" i="9" l="1"/>
  <c r="B309" i="9"/>
  <c r="C309" i="9" s="1"/>
  <c r="D309" i="9" l="1"/>
  <c r="B310" i="9"/>
  <c r="C310" i="9" s="1"/>
  <c r="D310" i="9" l="1"/>
  <c r="B311" i="9"/>
  <c r="C311" i="9" s="1"/>
  <c r="D311" i="9" l="1"/>
  <c r="B312" i="9"/>
  <c r="C312" i="9" s="1"/>
  <c r="D312" i="9" l="1"/>
  <c r="B313" i="9"/>
  <c r="C313" i="9" s="1"/>
  <c r="D313" i="9" l="1"/>
  <c r="B314" i="9"/>
  <c r="C314" i="9" s="1"/>
  <c r="D314" i="9" l="1"/>
  <c r="B315" i="9"/>
  <c r="C315" i="9" s="1"/>
  <c r="D315" i="9" l="1"/>
  <c r="B316" i="9"/>
  <c r="C316" i="9" s="1"/>
  <c r="D316" i="9" l="1"/>
  <c r="B317" i="9"/>
  <c r="C317" i="9" s="1"/>
  <c r="D317" i="9" l="1"/>
  <c r="B318" i="9"/>
  <c r="C318" i="9" s="1"/>
  <c r="D318" i="9" l="1"/>
  <c r="B319" i="9"/>
  <c r="C319" i="9" s="1"/>
  <c r="D319" i="9" l="1"/>
  <c r="B320" i="9"/>
  <c r="C320" i="9" s="1"/>
  <c r="D320" i="9" l="1"/>
  <c r="B321" i="9"/>
  <c r="C321" i="9" s="1"/>
  <c r="D321" i="9" l="1"/>
  <c r="B322" i="9"/>
  <c r="C322" i="9" s="1"/>
  <c r="D322" i="9" l="1"/>
  <c r="B323" i="9"/>
  <c r="C323" i="9" s="1"/>
  <c r="D323" i="9" l="1"/>
  <c r="B324" i="9"/>
  <c r="C324" i="9" s="1"/>
  <c r="D324" i="9" l="1"/>
  <c r="B325" i="9"/>
  <c r="C325" i="9" s="1"/>
  <c r="D325" i="9" l="1"/>
  <c r="B326" i="9"/>
  <c r="C326" i="9" s="1"/>
  <c r="D326" i="9" l="1"/>
  <c r="B327" i="9"/>
  <c r="C327" i="9" s="1"/>
  <c r="D327" i="9" l="1"/>
  <c r="B328" i="9"/>
  <c r="C328" i="9" s="1"/>
  <c r="D328" i="9" l="1"/>
  <c r="B329" i="9"/>
  <c r="C329" i="9" s="1"/>
  <c r="D329" i="9" l="1"/>
  <c r="B330" i="9"/>
  <c r="C330" i="9" s="1"/>
  <c r="D330" i="9" l="1"/>
  <c r="B331" i="9"/>
  <c r="C331" i="9" s="1"/>
  <c r="D331" i="9" l="1"/>
  <c r="B332" i="9"/>
  <c r="C332" i="9" s="1"/>
  <c r="D332" i="9" l="1"/>
  <c r="B333" i="9"/>
  <c r="C333" i="9" s="1"/>
  <c r="D333" i="9" l="1"/>
  <c r="B334" i="9"/>
  <c r="C334" i="9" s="1"/>
  <c r="D334" i="9" l="1"/>
  <c r="B335" i="9"/>
  <c r="C335" i="9" s="1"/>
  <c r="D335" i="9" l="1"/>
  <c r="B336" i="9"/>
  <c r="C336" i="9" s="1"/>
  <c r="D336" i="9" l="1"/>
  <c r="B337" i="9"/>
  <c r="C337" i="9" s="1"/>
  <c r="D337" i="9" l="1"/>
  <c r="B338" i="9"/>
  <c r="C338" i="9" s="1"/>
  <c r="D338" i="9" l="1"/>
  <c r="B339" i="9"/>
  <c r="C339" i="9" s="1"/>
  <c r="D339" i="9" l="1"/>
  <c r="B340" i="9"/>
  <c r="C340" i="9" s="1"/>
  <c r="D340" i="9" l="1"/>
  <c r="B341" i="9"/>
  <c r="C341" i="9" s="1"/>
  <c r="D341" i="9" l="1"/>
  <c r="B342" i="9"/>
  <c r="C342" i="9" s="1"/>
  <c r="D342" i="9" l="1"/>
  <c r="B343" i="9"/>
  <c r="C343" i="9" s="1"/>
  <c r="D343" i="9" l="1"/>
  <c r="B344" i="9"/>
  <c r="C344" i="9" s="1"/>
  <c r="D344" i="9" l="1"/>
  <c r="B345" i="9"/>
  <c r="C345" i="9" s="1"/>
  <c r="D345" i="9" l="1"/>
  <c r="B346" i="9"/>
  <c r="C346" i="9" s="1"/>
  <c r="D346" i="9" l="1"/>
  <c r="B347" i="9"/>
  <c r="C347" i="9" s="1"/>
  <c r="D347" i="9" l="1"/>
  <c r="B348" i="9"/>
  <c r="C348" i="9" s="1"/>
  <c r="D348" i="9" l="1"/>
  <c r="B349" i="9"/>
  <c r="C349" i="9" s="1"/>
  <c r="D349" i="9" l="1"/>
  <c r="B350" i="9"/>
  <c r="C350" i="9" s="1"/>
  <c r="D350" i="9" l="1"/>
  <c r="B351" i="9"/>
  <c r="C351" i="9" s="1"/>
  <c r="D351" i="9" l="1"/>
  <c r="B352" i="9"/>
  <c r="C352" i="9" s="1"/>
  <c r="D352" i="9" l="1"/>
  <c r="B353" i="9"/>
  <c r="C353" i="9" s="1"/>
  <c r="D353" i="9" l="1"/>
  <c r="B354" i="9"/>
  <c r="C354" i="9" s="1"/>
  <c r="D354" i="9" l="1"/>
  <c r="B355" i="9"/>
  <c r="C355" i="9" s="1"/>
  <c r="D355" i="9" l="1"/>
  <c r="B356" i="9"/>
  <c r="C356" i="9" s="1"/>
  <c r="D356" i="9" l="1"/>
  <c r="B357" i="9"/>
  <c r="C357" i="9" s="1"/>
  <c r="D357" i="9" l="1"/>
  <c r="B358" i="9"/>
  <c r="C358" i="9" s="1"/>
  <c r="D358" i="9" l="1"/>
  <c r="B359" i="9"/>
  <c r="C359" i="9" s="1"/>
  <c r="D359" i="9" l="1"/>
  <c r="B360" i="9"/>
  <c r="C360" i="9" s="1"/>
  <c r="D360" i="9" l="1"/>
  <c r="B361" i="9"/>
  <c r="C361" i="9" s="1"/>
  <c r="D361" i="9" l="1"/>
  <c r="B362" i="9"/>
  <c r="C362" i="9" s="1"/>
  <c r="D362" i="9" l="1"/>
  <c r="B363" i="9"/>
  <c r="C363" i="9" s="1"/>
  <c r="D363" i="9" l="1"/>
  <c r="B364" i="9"/>
  <c r="C364" i="9" s="1"/>
  <c r="D364" i="9" l="1"/>
  <c r="B365" i="9"/>
  <c r="C365" i="9" s="1"/>
  <c r="D365" i="9" l="1"/>
  <c r="B366" i="9"/>
  <c r="C366" i="9" s="1"/>
  <c r="D366" i="9" l="1"/>
  <c r="B367" i="9"/>
  <c r="C367" i="9" s="1"/>
  <c r="D367" i="9" l="1"/>
  <c r="B368" i="9"/>
  <c r="C368" i="9" s="1"/>
  <c r="D368" i="9" l="1"/>
  <c r="B369" i="9"/>
  <c r="C369" i="9" s="1"/>
  <c r="D369" i="9" l="1"/>
  <c r="B370" i="9"/>
  <c r="C370" i="9" s="1"/>
  <c r="D370" i="9" l="1"/>
  <c r="B371" i="9"/>
  <c r="C371" i="9" s="1"/>
  <c r="D371" i="9" l="1"/>
  <c r="B372" i="9"/>
  <c r="C372" i="9" s="1"/>
  <c r="D372" i="9" l="1"/>
  <c r="B373" i="9"/>
  <c r="C373" i="9" s="1"/>
  <c r="D373" i="9" l="1"/>
  <c r="B374" i="9"/>
  <c r="C374" i="9" s="1"/>
  <c r="D374" i="9" l="1"/>
  <c r="B375" i="9"/>
  <c r="C375" i="9" s="1"/>
  <c r="D375" i="9" l="1"/>
  <c r="B376" i="9"/>
  <c r="C376" i="9" s="1"/>
  <c r="D376" i="9" l="1"/>
  <c r="B377" i="9"/>
  <c r="C377" i="9" s="1"/>
  <c r="D377" i="9" l="1"/>
  <c r="B378" i="9"/>
  <c r="C378" i="9" s="1"/>
  <c r="D378" i="9" l="1"/>
  <c r="B379" i="9"/>
  <c r="C379" i="9" s="1"/>
  <c r="D379" i="9" l="1"/>
  <c r="B380" i="9"/>
  <c r="C380" i="9" s="1"/>
  <c r="D380" i="9" l="1"/>
  <c r="B381" i="9"/>
  <c r="C381" i="9" s="1"/>
  <c r="D381" i="9" l="1"/>
  <c r="B382" i="9"/>
  <c r="C382" i="9" s="1"/>
  <c r="D382" i="9" l="1"/>
  <c r="B383" i="9"/>
  <c r="C383" i="9" s="1"/>
  <c r="D383" i="9" l="1"/>
  <c r="B384" i="9"/>
  <c r="C384" i="9" s="1"/>
  <c r="D384" i="9" l="1"/>
  <c r="B385" i="9"/>
  <c r="C385" i="9" s="1"/>
  <c r="D385" i="9" l="1"/>
  <c r="B386" i="9"/>
  <c r="C386" i="9" s="1"/>
  <c r="D386" i="9" l="1"/>
  <c r="B387" i="9"/>
  <c r="C387" i="9" s="1"/>
  <c r="D387" i="9" l="1"/>
  <c r="B388" i="9"/>
  <c r="C388" i="9" s="1"/>
  <c r="D388" i="9" l="1"/>
  <c r="B389" i="9"/>
  <c r="C389" i="9" s="1"/>
  <c r="D389" i="9" l="1"/>
  <c r="B390" i="9"/>
  <c r="C390" i="9" s="1"/>
  <c r="D390" i="9" l="1"/>
  <c r="B391" i="9"/>
  <c r="C391" i="9" s="1"/>
  <c r="D391" i="9" l="1"/>
  <c r="B392" i="9"/>
  <c r="C392" i="9" s="1"/>
  <c r="D392" i="9" l="1"/>
  <c r="B393" i="9"/>
  <c r="C393" i="9" s="1"/>
  <c r="D393" i="9" l="1"/>
  <c r="B394" i="9"/>
  <c r="C394" i="9" s="1"/>
  <c r="D394" i="9" l="1"/>
  <c r="B395" i="9"/>
  <c r="C395" i="9" s="1"/>
  <c r="D395" i="9" l="1"/>
  <c r="B396" i="9"/>
  <c r="C396" i="9" s="1"/>
  <c r="D396" i="9" l="1"/>
  <c r="B397" i="9"/>
  <c r="C397" i="9" s="1"/>
  <c r="D397" i="9" l="1"/>
  <c r="B398" i="9"/>
  <c r="C398" i="9" s="1"/>
  <c r="D398" i="9" l="1"/>
  <c r="B399" i="9"/>
  <c r="C399" i="9" s="1"/>
  <c r="D399" i="9" l="1"/>
  <c r="B400" i="9"/>
  <c r="C400" i="9" s="1"/>
  <c r="D400" i="9" l="1"/>
  <c r="B401" i="9"/>
  <c r="C401" i="9" s="1"/>
  <c r="D401" i="9" l="1"/>
  <c r="B402" i="9"/>
  <c r="C402" i="9" s="1"/>
  <c r="D402" i="9" l="1"/>
  <c r="B403" i="9"/>
  <c r="C403" i="9" s="1"/>
  <c r="D403" i="9" l="1"/>
  <c r="B404" i="9"/>
  <c r="C404" i="9" s="1"/>
  <c r="D404" i="9" l="1"/>
  <c r="B405" i="9"/>
  <c r="C405" i="9" s="1"/>
  <c r="D405" i="9" l="1"/>
  <c r="B406" i="9"/>
  <c r="C406" i="9" s="1"/>
  <c r="D406" i="9" l="1"/>
  <c r="B407" i="9"/>
  <c r="C407" i="9" s="1"/>
  <c r="D407" i="9" l="1"/>
  <c r="B408" i="9"/>
  <c r="C408" i="9" s="1"/>
  <c r="D408" i="9" l="1"/>
  <c r="B409" i="9"/>
  <c r="C409" i="9" s="1"/>
  <c r="D409" i="9" l="1"/>
  <c r="B410" i="9"/>
  <c r="C410" i="9" s="1"/>
  <c r="D410" i="9" l="1"/>
  <c r="B411" i="9"/>
  <c r="C411" i="9" s="1"/>
  <c r="D411" i="9" l="1"/>
  <c r="B412" i="9"/>
  <c r="C412" i="9" s="1"/>
  <c r="D412" i="9" l="1"/>
  <c r="B413" i="9"/>
  <c r="C413" i="9" s="1"/>
  <c r="D413" i="9" l="1"/>
  <c r="B414" i="9"/>
  <c r="C414" i="9" s="1"/>
  <c r="D414" i="9" l="1"/>
  <c r="B415" i="9"/>
  <c r="C415" i="9" s="1"/>
  <c r="D415" i="9" l="1"/>
  <c r="B416" i="9"/>
  <c r="C416" i="9" s="1"/>
  <c r="D416" i="9" l="1"/>
  <c r="B417" i="9"/>
  <c r="C417" i="9" s="1"/>
  <c r="D417" i="9" l="1"/>
  <c r="B418" i="9"/>
  <c r="C418" i="9" s="1"/>
  <c r="D418" i="9" l="1"/>
  <c r="B419" i="9"/>
  <c r="C419" i="9" s="1"/>
  <c r="D419" i="9" l="1"/>
  <c r="B420" i="9"/>
  <c r="C420" i="9" s="1"/>
  <c r="D420" i="9" l="1"/>
  <c r="B421" i="9"/>
  <c r="C421" i="9" s="1"/>
  <c r="D421" i="9" l="1"/>
  <c r="B422" i="9"/>
  <c r="C422" i="9" s="1"/>
  <c r="D422" i="9" l="1"/>
  <c r="B423" i="9"/>
  <c r="C423" i="9" s="1"/>
  <c r="D423" i="9" l="1"/>
  <c r="B424" i="9"/>
  <c r="C424" i="9" s="1"/>
  <c r="D424" i="9" l="1"/>
  <c r="B425" i="9"/>
  <c r="C425" i="9" s="1"/>
  <c r="D425" i="9" l="1"/>
  <c r="B426" i="9"/>
  <c r="C426" i="9" s="1"/>
  <c r="D426" i="9" l="1"/>
  <c r="B427" i="9"/>
  <c r="C427" i="9" s="1"/>
  <c r="D427" i="9" l="1"/>
  <c r="B428" i="9"/>
  <c r="C428" i="9" s="1"/>
  <c r="D428" i="9" l="1"/>
  <c r="B429" i="9"/>
  <c r="C429" i="9" s="1"/>
  <c r="D429" i="9" l="1"/>
  <c r="B430" i="9"/>
  <c r="C430" i="9" s="1"/>
  <c r="D430" i="9" l="1"/>
  <c r="B431" i="9"/>
  <c r="C431" i="9" s="1"/>
  <c r="D431" i="9" l="1"/>
  <c r="B432" i="9"/>
  <c r="C432" i="9" s="1"/>
  <c r="D432" i="9" l="1"/>
  <c r="B433" i="9"/>
  <c r="C433" i="9" s="1"/>
  <c r="D433" i="9" l="1"/>
  <c r="B434" i="9"/>
  <c r="C434" i="9" s="1"/>
  <c r="D434" i="9" l="1"/>
  <c r="B435" i="9"/>
  <c r="C435" i="9" s="1"/>
  <c r="D435" i="9" l="1"/>
  <c r="B436" i="9"/>
  <c r="C436" i="9" s="1"/>
  <c r="D436" i="9" l="1"/>
  <c r="B437" i="9"/>
  <c r="C437" i="9" s="1"/>
  <c r="D437" i="9" l="1"/>
  <c r="B438" i="9"/>
  <c r="C438" i="9" s="1"/>
  <c r="D438" i="9" l="1"/>
  <c r="B439" i="9"/>
  <c r="C439" i="9" s="1"/>
  <c r="D439" i="9" l="1"/>
  <c r="B440" i="9"/>
  <c r="C440" i="9" s="1"/>
  <c r="D440" i="9" l="1"/>
  <c r="B441" i="9"/>
  <c r="C441" i="9" s="1"/>
  <c r="D441" i="9" l="1"/>
  <c r="B442" i="9"/>
  <c r="C442" i="9" s="1"/>
  <c r="F9" i="1"/>
  <c r="F13" i="4" l="1"/>
  <c r="J13" i="4" s="1"/>
  <c r="J14" i="4" s="1"/>
  <c r="D442" i="9"/>
  <c r="B443" i="9"/>
  <c r="C443" i="9" s="1"/>
  <c r="H9" i="1"/>
  <c r="F10" i="1"/>
  <c r="H8" i="1"/>
  <c r="F14" i="4" l="1"/>
  <c r="D443" i="9"/>
  <c r="D19" i="9"/>
  <c r="F21" i="4" s="1"/>
  <c r="L12" i="4"/>
  <c r="H10" i="1"/>
  <c r="C19" i="9" l="1"/>
  <c r="F20" i="4" s="1"/>
  <c r="L13" i="4"/>
  <c r="L14" i="4" s="1"/>
</calcChain>
</file>

<file path=xl/sharedStrings.xml><?xml version="1.0" encoding="utf-8"?>
<sst xmlns="http://schemas.openxmlformats.org/spreadsheetml/2006/main" count="55" uniqueCount="51">
  <si>
    <t>Garantias</t>
  </si>
  <si>
    <r>
      <t xml:space="preserve">Capital segurado </t>
    </r>
    <r>
      <rPr>
        <sz val="11"/>
        <color theme="1"/>
        <rFont val="Arial"/>
        <family val="2"/>
      </rPr>
      <t>(</t>
    </r>
    <r>
      <rPr>
        <sz val="10"/>
        <color theme="1"/>
        <rFont val="Arial"/>
        <family val="2"/>
      </rPr>
      <t>provisório)</t>
    </r>
  </si>
  <si>
    <r>
      <t xml:space="preserve">Contribuição de risco </t>
    </r>
    <r>
      <rPr>
        <sz val="10"/>
        <color theme="1"/>
        <rFont val="Arial"/>
        <family val="2"/>
      </rPr>
      <t>(provisória)</t>
    </r>
  </si>
  <si>
    <t>Total</t>
  </si>
  <si>
    <t>Idade</t>
  </si>
  <si>
    <t>Capital Segurado Médio - Invalidez</t>
  </si>
  <si>
    <t>Capital Segurado Médio - morte</t>
  </si>
  <si>
    <t>Preço Unitério Seguro - Invalidez
(B)</t>
  </si>
  <si>
    <t xml:space="preserve">Preço Unitário Seguro - morte
(C) </t>
  </si>
  <si>
    <t>Capital segurado</t>
  </si>
  <si>
    <t>Percentual escolhido pelo participante ou beneficiários no momento da concessão limitado a 25%</t>
  </si>
  <si>
    <t xml:space="preserve">Invalidez permanente e total </t>
  </si>
  <si>
    <t>Morte qualquer causa</t>
  </si>
  <si>
    <t>Valor do Benefício no caso de Morte</t>
  </si>
  <si>
    <t>Valor do Benefício no caso de Invalidez</t>
  </si>
  <si>
    <t>Prazo (meses)</t>
  </si>
  <si>
    <t>Pagamento Único no caso de morte</t>
  </si>
  <si>
    <t>Pagamento Único no caso de invalidez</t>
  </si>
  <si>
    <t>Cobertura</t>
  </si>
  <si>
    <t>Valor do Benefício bruto no caso de Morte</t>
  </si>
  <si>
    <t>Valor do Benefício bruto no caso de Invalidez</t>
  </si>
  <si>
    <t>Prazo (em meses) escolhido pelo Recebedor do benefício sumplementar</t>
  </si>
  <si>
    <t>Contribuição de risco</t>
  </si>
  <si>
    <t>Cobertura INTEGRAL</t>
  </si>
  <si>
    <t>Cobertura PROVISÓRIA (10% do valor da cobertura)</t>
  </si>
  <si>
    <t>Invalidez permanente</t>
  </si>
  <si>
    <t>Morte</t>
  </si>
  <si>
    <t>Tipo da cobertura</t>
  </si>
  <si>
    <t>Morte natural ou acidental (MQC):</t>
  </si>
  <si>
    <t>Invalidez permanente e total (IP):</t>
  </si>
  <si>
    <t>Morte (MQC)</t>
  </si>
  <si>
    <t xml:space="preserve">Invalidez (IP) </t>
  </si>
  <si>
    <t>Tipo de cobertura</t>
  </si>
  <si>
    <t>Data de nascimento:</t>
  </si>
  <si>
    <t>Valor do capital segurado*</t>
  </si>
  <si>
    <t>(dd/mm/aaaa)</t>
  </si>
  <si>
    <t>Simulador da Cobertura Adicional de Risco (CAR)        de morte e/ou invalidez</t>
  </si>
  <si>
    <t>↓ Lançar no formulário de contratação da CAR ↓</t>
  </si>
  <si>
    <r>
      <t xml:space="preserve">Dedução do IRPF </t>
    </r>
    <r>
      <rPr>
        <sz val="10"/>
        <color rgb="FF142340"/>
        <rFont val="Arial"/>
        <family val="2"/>
      </rPr>
      <t>(até 27,5%)</t>
    </r>
  </si>
  <si>
    <r>
      <t>Contribuçao líquida</t>
    </r>
    <r>
      <rPr>
        <sz val="11"/>
        <color rgb="FF142340"/>
        <rFont val="Arial"/>
        <family val="2"/>
      </rPr>
      <t xml:space="preserve"> </t>
    </r>
    <r>
      <rPr>
        <sz val="10"/>
        <color rgb="FF142340"/>
        <rFont val="Arial"/>
        <family val="2"/>
      </rPr>
      <t>(mensal)</t>
    </r>
  </si>
  <si>
    <r>
      <rPr>
        <b/>
        <vertAlign val="superscript"/>
        <sz val="10"/>
        <color rgb="FF142340"/>
        <rFont val="Arial"/>
        <family val="2"/>
      </rPr>
      <t xml:space="preserve">(1) </t>
    </r>
    <r>
      <rPr>
        <sz val="10"/>
        <color rgb="FF142340"/>
        <rFont val="Arial"/>
        <family val="2"/>
      </rPr>
      <t xml:space="preserve">O </t>
    </r>
    <r>
      <rPr>
        <b/>
        <sz val="10"/>
        <color rgb="FF142340"/>
        <rFont val="Arial"/>
        <family val="2"/>
      </rPr>
      <t>capital segurado</t>
    </r>
    <r>
      <rPr>
        <sz val="10"/>
        <color rgb="FF142340"/>
        <rFont val="Arial"/>
        <family val="2"/>
      </rPr>
      <t xml:space="preserve"> poderá ser recebido de 60 a 480 meses (benefício) </t>
    </r>
    <r>
      <rPr>
        <b/>
        <sz val="10"/>
        <color rgb="FF142340"/>
        <rFont val="Arial"/>
        <family val="2"/>
      </rPr>
      <t>ou</t>
    </r>
    <r>
      <rPr>
        <sz val="10"/>
        <color rgb="FF142340"/>
        <rFont val="Arial"/>
        <family val="2"/>
      </rPr>
      <t xml:space="preserve"> até 25% à vista e o restante de 60 a 480 meses (benefício).</t>
    </r>
  </si>
  <si>
    <r>
      <rPr>
        <b/>
        <vertAlign val="superscript"/>
        <sz val="10"/>
        <color rgb="FF142340"/>
        <rFont val="Arial"/>
        <family val="2"/>
      </rPr>
      <t>(3)</t>
    </r>
    <r>
      <rPr>
        <sz val="10"/>
        <color rgb="FF142340"/>
        <rFont val="Arial"/>
        <family val="2"/>
      </rPr>
      <t xml:space="preserve"> Incidirá </t>
    </r>
    <r>
      <rPr>
        <b/>
        <sz val="10"/>
        <color rgb="FF142340"/>
        <rFont val="Arial"/>
        <family val="2"/>
      </rPr>
      <t>IRPF</t>
    </r>
    <r>
      <rPr>
        <sz val="10"/>
        <color rgb="FF142340"/>
        <rFont val="Arial"/>
        <family val="2"/>
      </rPr>
      <t xml:space="preserve"> sobre o valor </t>
    </r>
    <r>
      <rPr>
        <b/>
        <sz val="10"/>
        <color rgb="FF142340"/>
        <rFont val="Arial"/>
        <family val="2"/>
      </rPr>
      <t>recebido à vista</t>
    </r>
    <r>
      <rPr>
        <sz val="10"/>
        <color rgb="FF142340"/>
        <rFont val="Arial"/>
        <family val="2"/>
      </rPr>
      <t xml:space="preserve"> (tabela regressiva ou progressiva, conforme a opção realizada).</t>
    </r>
  </si>
  <si>
    <r>
      <t>Prazo para recebimento</t>
    </r>
    <r>
      <rPr>
        <b/>
        <vertAlign val="superscript"/>
        <sz val="12"/>
        <color rgb="FF142340"/>
        <rFont val="Arial"/>
        <family val="2"/>
      </rPr>
      <t>(1)</t>
    </r>
    <r>
      <rPr>
        <b/>
        <sz val="12"/>
        <color rgb="FF142340"/>
        <rFont val="Arial"/>
        <family val="2"/>
      </rPr>
      <t xml:space="preserve"> </t>
    </r>
    <r>
      <rPr>
        <sz val="11"/>
        <color rgb="FF142340"/>
        <rFont val="Arial"/>
        <family val="2"/>
      </rPr>
      <t>(de 60 a 480 meses)</t>
    </r>
  </si>
  <si>
    <r>
      <t>Valor</t>
    </r>
    <r>
      <rPr>
        <b/>
        <vertAlign val="superscript"/>
        <sz val="12"/>
        <color rgb="FF142340"/>
        <rFont val="Arial"/>
        <family val="2"/>
      </rPr>
      <t>(2)</t>
    </r>
    <r>
      <rPr>
        <b/>
        <sz val="12"/>
        <color rgb="FF142340"/>
        <rFont val="Arial"/>
        <family val="2"/>
      </rPr>
      <t xml:space="preserve"> do benefício mensal</t>
    </r>
  </si>
  <si>
    <r>
      <t>Contribuição bruta</t>
    </r>
    <r>
      <rPr>
        <sz val="12"/>
        <color rgb="FF142340"/>
        <rFont val="Arial"/>
        <family val="2"/>
      </rPr>
      <t xml:space="preserve"> (mensal)</t>
    </r>
  </si>
  <si>
    <r>
      <rPr>
        <b/>
        <vertAlign val="superscript"/>
        <sz val="10"/>
        <color rgb="FF142340"/>
        <rFont val="Arial"/>
        <family val="2"/>
      </rPr>
      <t>(2)</t>
    </r>
    <r>
      <rPr>
        <sz val="10"/>
        <color rgb="FF142340"/>
        <rFont val="Arial"/>
        <family val="2"/>
      </rPr>
      <t xml:space="preserve"> Incidirá </t>
    </r>
    <r>
      <rPr>
        <b/>
        <sz val="10"/>
        <color rgb="FF142340"/>
        <rFont val="Arial"/>
        <family val="2"/>
      </rPr>
      <t>taxa de carregament</t>
    </r>
    <r>
      <rPr>
        <sz val="10"/>
        <color rgb="FF142340"/>
        <rFont val="Arial"/>
        <family val="2"/>
      </rPr>
      <t xml:space="preserve">o e </t>
    </r>
    <r>
      <rPr>
        <b/>
        <sz val="10"/>
        <color rgb="FF142340"/>
        <rFont val="Arial"/>
        <family val="2"/>
      </rPr>
      <t>IRPF</t>
    </r>
    <r>
      <rPr>
        <sz val="10"/>
        <color rgb="FF142340"/>
        <rFont val="Arial"/>
        <family val="2"/>
      </rPr>
      <t xml:space="preserve"> (tabela regressiva ou progressiva escolhida). No cálculo foi utilizada a </t>
    </r>
    <r>
      <rPr>
        <b/>
        <sz val="10"/>
        <color rgb="FF142340"/>
        <rFont val="Arial"/>
        <family val="2"/>
      </rPr>
      <t>rentabilidade real</t>
    </r>
    <r>
      <rPr>
        <sz val="10"/>
        <color rgb="FF142340"/>
        <rFont val="Arial"/>
        <family val="2"/>
      </rPr>
      <t xml:space="preserve"> projetada de </t>
    </r>
    <r>
      <rPr>
        <b/>
        <sz val="10"/>
        <color rgb="FF142340"/>
        <rFont val="Arial"/>
        <family val="2"/>
      </rPr>
      <t>4,25% ao ano</t>
    </r>
    <r>
      <rPr>
        <sz val="10"/>
        <color rgb="FF142340"/>
        <rFont val="Arial"/>
        <family val="2"/>
      </rPr>
      <t xml:space="preserve"> (que desconsidera a inflação do período). A simulação</t>
    </r>
    <r>
      <rPr>
        <b/>
        <sz val="10"/>
        <color rgb="FF142340"/>
        <rFont val="Arial"/>
        <family val="2"/>
      </rPr>
      <t xml:space="preserve"> não</t>
    </r>
    <r>
      <rPr>
        <sz val="10"/>
        <color rgb="FF142340"/>
        <rFont val="Arial"/>
        <family val="2"/>
      </rPr>
      <t xml:space="preserve"> representa promessa de rentabilidade ou garantia de valor do benefícios.</t>
    </r>
  </si>
  <si>
    <r>
      <t>Percentual</t>
    </r>
    <r>
      <rPr>
        <b/>
        <vertAlign val="superscript"/>
        <sz val="12"/>
        <color rgb="FF142340"/>
        <rFont val="Arial"/>
        <family val="2"/>
      </rPr>
      <t>(3)</t>
    </r>
    <r>
      <rPr>
        <b/>
        <sz val="12"/>
        <color rgb="FF142340"/>
        <rFont val="Arial"/>
        <family val="2"/>
      </rPr>
      <t xml:space="preserve"> para recebimento          à vista</t>
    </r>
    <r>
      <rPr>
        <sz val="12"/>
        <color rgb="FF142340"/>
        <rFont val="Arial"/>
        <family val="2"/>
      </rPr>
      <t xml:space="preserve"> </t>
    </r>
    <r>
      <rPr>
        <sz val="11"/>
        <color rgb="FF142340"/>
        <rFont val="Arial"/>
        <family val="2"/>
      </rPr>
      <t>(até 25%)</t>
    </r>
  </si>
  <si>
    <r>
      <t xml:space="preserve">PROJEÇÃO DE VALORES    </t>
    </r>
    <r>
      <rPr>
        <sz val="13"/>
        <color theme="0"/>
        <rFont val="Arial"/>
        <family val="2"/>
      </rPr>
      <t>(preenchimento opcional)</t>
    </r>
  </si>
  <si>
    <r>
      <t xml:space="preserve">*de </t>
    </r>
    <r>
      <rPr>
        <b/>
        <sz val="10"/>
        <color rgb="FF142340"/>
        <rFont val="Arial"/>
        <family val="2"/>
      </rPr>
      <t>18 a 70 anos</t>
    </r>
    <r>
      <rPr>
        <sz val="10"/>
        <color rgb="FF142340"/>
        <rFont val="Arial"/>
        <family val="2"/>
      </rPr>
      <t>: de R$ 20.000,00 a R$ 3.123.819,00.</t>
    </r>
  </si>
  <si>
    <r>
      <t>*de</t>
    </r>
    <r>
      <rPr>
        <b/>
        <sz val="10"/>
        <color rgb="FF142340"/>
        <rFont val="Arial"/>
        <family val="2"/>
      </rPr>
      <t xml:space="preserve"> 71 a 75 anos</t>
    </r>
    <r>
      <rPr>
        <sz val="10"/>
        <color rgb="FF142340"/>
        <rFont val="Arial"/>
        <family val="2"/>
      </rPr>
      <t>: de R$ 20.000,00 a R$</t>
    </r>
    <r>
      <rPr>
        <sz val="9"/>
        <color rgb="FF142340"/>
        <rFont val="Arial"/>
        <family val="2"/>
      </rPr>
      <t xml:space="preserve">     </t>
    </r>
    <r>
      <rPr>
        <sz val="10"/>
        <color rgb="FF142340"/>
        <rFont val="Arial"/>
        <family val="2"/>
      </rPr>
      <t>500.000,00.</t>
    </r>
  </si>
  <si>
    <r>
      <rPr>
        <b/>
        <sz val="16"/>
        <color theme="0"/>
        <rFont val="Arial Rounded MT Bold"/>
        <family val="2"/>
      </rPr>
      <t>INFORMAÇÕES</t>
    </r>
    <r>
      <rPr>
        <b/>
        <sz val="14"/>
        <color theme="0"/>
        <rFont val="Arial Rounded MT Bold"/>
        <family val="2"/>
      </rPr>
      <t xml:space="preserve">         </t>
    </r>
    <r>
      <rPr>
        <sz val="12"/>
        <color theme="0"/>
        <rFont val="Arial"/>
        <family val="2"/>
      </rPr>
      <t xml:space="preserve"> </t>
    </r>
    <r>
      <rPr>
        <sz val="13"/>
        <color theme="0"/>
        <rFont val="Arial"/>
        <family val="2"/>
      </rPr>
      <t>(preencher os campos destacados em verde)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</si>
</sst>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7" formatCode="&quot;R$&quot;\ #,##0.00;\-&quot;R$&quot;\ #,##0.00"/>
    <numFmt numFmtId="8" formatCode="&quot;R$&quot;\ #,##0.00;[Red]\-&quot;R$&quot;\ #,##0.00"/>
    <numFmt numFmtId="164" formatCode="&quot;R$&quot;#,##0.00;\-&quot;R$&quot;#,##0.00"/>
    <numFmt numFmtId="165" formatCode="_-&quot;R$&quot;* #,##0.00_-;\-&quot;R$&quot;* #,##0.00_-;_-&quot;R$&quot;* &quot;-&quot;??_-;_-@_-"/>
    <numFmt numFmtId="166" formatCode="&quot;R$&quot;#,##0.00"/>
    <numFmt numFmtId="167" formatCode="0.00000"/>
    <numFmt numFmtId="168" formatCode="&quot;R$&quot;\ #,##0.00"/>
    <numFmt numFmtId="169" formatCode="0.0%"/>
  </numFmts>
  <fonts count="3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0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color rgb="FFC00000"/>
      <name val="Arial"/>
      <family val="2"/>
    </font>
    <font>
      <sz val="9"/>
      <color theme="1" tint="0.249977111117893"/>
      <name val="Arial"/>
      <family val="2"/>
    </font>
    <font>
      <b/>
      <sz val="13"/>
      <name val="Arial"/>
      <family val="2"/>
    </font>
    <font>
      <b/>
      <sz val="16"/>
      <name val="Arial Rounded MT Bold"/>
      <family val="2"/>
    </font>
    <font>
      <b/>
      <sz val="14"/>
      <color theme="0"/>
      <name val="Arial Rounded MT Bold"/>
      <family val="2"/>
    </font>
    <font>
      <b/>
      <sz val="16"/>
      <color theme="0"/>
      <name val="Arial Rounded MT Bold"/>
      <family val="2"/>
    </font>
    <font>
      <b/>
      <sz val="12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11"/>
      <color rgb="FF142340"/>
      <name val="Arial"/>
      <family val="2"/>
    </font>
    <font>
      <sz val="10"/>
      <color rgb="FF142340"/>
      <name val="Arial"/>
      <family val="2"/>
    </font>
    <font>
      <sz val="11"/>
      <color rgb="FF142340"/>
      <name val="Arial"/>
      <family val="2"/>
    </font>
    <font>
      <sz val="12"/>
      <color rgb="FF142340"/>
      <name val="Arial"/>
      <family val="2"/>
    </font>
    <font>
      <b/>
      <sz val="12"/>
      <color rgb="FF142340"/>
      <name val="Arial"/>
      <family val="2"/>
    </font>
    <font>
      <b/>
      <vertAlign val="superscript"/>
      <sz val="10"/>
      <color rgb="FF142340"/>
      <name val="Arial"/>
      <family val="2"/>
    </font>
    <font>
      <b/>
      <sz val="10"/>
      <color rgb="FF142340"/>
      <name val="Arial"/>
      <family val="2"/>
    </font>
    <font>
      <b/>
      <vertAlign val="superscript"/>
      <sz val="12"/>
      <color rgb="FF142340"/>
      <name val="Arial"/>
      <family val="2"/>
    </font>
    <font>
      <sz val="12"/>
      <color theme="0"/>
      <name val="Arial"/>
      <family val="2"/>
    </font>
    <font>
      <sz val="13"/>
      <color theme="0"/>
      <name val="Arial"/>
      <family val="2"/>
    </font>
    <font>
      <sz val="9"/>
      <color rgb="FF14234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theme="3" tint="0.7999511703848384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theme="4" tint="0.39988402966399123"/>
      </patternFill>
    </fill>
    <fill>
      <patternFill patternType="solid">
        <fgColor rgb="FF142340"/>
        <bgColor indexed="64"/>
      </patternFill>
    </fill>
  </fills>
  <borders count="41">
    <border>
      <left/>
      <right/>
      <top/>
      <bottom/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/>
      <right/>
      <top/>
      <bottom style="medium">
        <color theme="4" tint="-0.249977111117893"/>
      </bottom>
      <diagonal/>
    </border>
    <border>
      <left style="medium">
        <color rgb="FF0070C0"/>
      </left>
      <right style="medium">
        <color rgb="FF0070C0"/>
      </right>
      <top style="medium">
        <color theme="4" tint="-0.249977111117893"/>
      </top>
      <bottom style="medium">
        <color rgb="FF0070C0"/>
      </bottom>
      <diagonal/>
    </border>
    <border>
      <left style="medium">
        <color theme="4" tint="-0.249977111117893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theme="4" tint="-0.249977111117893"/>
      </left>
      <right style="medium">
        <color rgb="FF0070C0"/>
      </right>
      <top style="medium">
        <color rgb="FF0070C0"/>
      </top>
      <bottom/>
      <diagonal/>
    </border>
    <border>
      <left style="medium">
        <color theme="4" tint="-0.249977111117893"/>
      </left>
      <right style="medium">
        <color rgb="FF0070C0"/>
      </right>
      <top/>
      <bottom style="medium">
        <color rgb="FF0070C0"/>
      </bottom>
      <diagonal/>
    </border>
    <border>
      <left style="medium">
        <color theme="4" tint="-0.249977111117893"/>
      </left>
      <right style="medium">
        <color rgb="FF0070C0"/>
      </right>
      <top style="medium">
        <color theme="4" tint="-0.249977111117893"/>
      </top>
      <bottom style="medium">
        <color rgb="FF0070C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rgb="FF002060"/>
      </top>
      <bottom/>
      <diagonal/>
    </border>
    <border>
      <left/>
      <right/>
      <top style="medium">
        <color rgb="FF002060"/>
      </top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thin">
        <color indexed="64"/>
      </right>
      <top style="medium">
        <color rgb="FF00206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rgb="FF00206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/>
      <right style="thin">
        <color theme="2"/>
      </right>
      <top/>
      <bottom/>
      <diagonal/>
    </border>
    <border>
      <left style="medium">
        <color rgb="FF002060"/>
      </left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142340"/>
      </left>
      <right/>
      <top/>
      <bottom/>
      <diagonal/>
    </border>
    <border>
      <left style="medium">
        <color rgb="FF142340"/>
      </left>
      <right/>
      <top/>
      <bottom style="medium">
        <color rgb="FF142340"/>
      </bottom>
      <diagonal/>
    </border>
    <border>
      <left style="medium">
        <color rgb="FF142340"/>
      </left>
      <right/>
      <top style="medium">
        <color rgb="FF142340"/>
      </top>
      <bottom style="medium">
        <color rgb="FF142340"/>
      </bottom>
      <diagonal/>
    </border>
    <border>
      <left/>
      <right/>
      <top style="medium">
        <color rgb="FF142340"/>
      </top>
      <bottom/>
      <diagonal/>
    </border>
    <border>
      <left/>
      <right style="medium">
        <color rgb="FF142340"/>
      </right>
      <top style="medium">
        <color rgb="FF142340"/>
      </top>
      <bottom/>
      <diagonal/>
    </border>
    <border>
      <left/>
      <right/>
      <top style="medium">
        <color rgb="FF142340"/>
      </top>
      <bottom style="medium">
        <color rgb="FF142340"/>
      </bottom>
      <diagonal/>
    </border>
    <border>
      <left/>
      <right style="medium">
        <color rgb="FF142340"/>
      </right>
      <top style="medium">
        <color rgb="FF142340"/>
      </top>
      <bottom style="medium">
        <color rgb="FF142340"/>
      </bottom>
      <diagonal/>
    </border>
    <border>
      <left/>
      <right/>
      <top/>
      <bottom style="medium">
        <color rgb="FF142340"/>
      </bottom>
      <diagonal/>
    </border>
    <border>
      <left/>
      <right style="medium">
        <color rgb="FF142340"/>
      </right>
      <top/>
      <bottom style="medium">
        <color rgb="FF142340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6" borderId="10">
      <alignment horizontal="center" wrapText="1"/>
    </xf>
  </cellStyleXfs>
  <cellXfs count="12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0" fontId="2" fillId="0" borderId="3" xfId="0" applyFont="1" applyBorder="1" applyAlignment="1">
      <alignment horizontal="center" vertical="center" wrapText="1"/>
    </xf>
    <xf numFmtId="166" fontId="2" fillId="0" borderId="1" xfId="1" applyNumberFormat="1" applyFont="1" applyBorder="1" applyAlignment="1">
      <alignment horizontal="center" vertical="center" wrapText="1"/>
    </xf>
    <xf numFmtId="9" fontId="2" fillId="0" borderId="1" xfId="2" applyFont="1" applyBorder="1" applyAlignment="1">
      <alignment horizontal="center" vertical="center" wrapText="1"/>
    </xf>
    <xf numFmtId="9" fontId="0" fillId="0" borderId="0" xfId="0" applyNumberFormat="1"/>
    <xf numFmtId="166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7" fontId="0" fillId="0" borderId="0" xfId="0" applyNumberFormat="1"/>
    <xf numFmtId="0" fontId="2" fillId="0" borderId="8" xfId="0" applyFont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65" fontId="2" fillId="4" borderId="8" xfId="1" applyFont="1" applyFill="1" applyBorder="1" applyAlignment="1">
      <alignment vertical="center" wrapText="1"/>
    </xf>
    <xf numFmtId="165" fontId="2" fillId="2" borderId="8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5" fontId="2" fillId="0" borderId="8" xfId="1" applyFont="1" applyBorder="1" applyAlignment="1">
      <alignment vertical="center" wrapText="1"/>
    </xf>
    <xf numFmtId="166" fontId="2" fillId="0" borderId="8" xfId="1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8" fontId="5" fillId="0" borderId="9" xfId="0" applyNumberFormat="1" applyFont="1" applyBorder="1" applyAlignment="1">
      <alignment horizontal="center" vertical="center"/>
    </xf>
    <xf numFmtId="8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7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13" fillId="5" borderId="9" xfId="0" applyNumberFormat="1" applyFont="1" applyFill="1" applyBorder="1" applyAlignment="1">
      <alignment horizontal="center" vertical="center" wrapText="1"/>
    </xf>
    <xf numFmtId="49" fontId="9" fillId="5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164" fontId="7" fillId="5" borderId="0" xfId="1" applyNumberFormat="1" applyFont="1" applyFill="1" applyBorder="1" applyAlignment="1" applyProtection="1">
      <alignment horizontal="center" vertical="center" wrapText="1"/>
      <protection hidden="1"/>
    </xf>
    <xf numFmtId="0" fontId="10" fillId="8" borderId="0" xfId="0" applyFont="1" applyFill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2" fillId="5" borderId="22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13" fillId="8" borderId="0" xfId="0" applyFont="1" applyFill="1" applyAlignment="1">
      <alignment horizontal="center" vertical="center"/>
    </xf>
    <xf numFmtId="0" fontId="13" fillId="8" borderId="24" xfId="0" applyFont="1" applyFill="1" applyBorder="1" applyAlignment="1">
      <alignment horizontal="center" vertical="center"/>
    </xf>
    <xf numFmtId="0" fontId="12" fillId="8" borderId="24" xfId="0" applyFont="1" applyFill="1" applyBorder="1" applyAlignment="1">
      <alignment horizontal="center" vertical="center"/>
    </xf>
    <xf numFmtId="0" fontId="13" fillId="8" borderId="25" xfId="0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12" fillId="8" borderId="25" xfId="0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/>
    </xf>
    <xf numFmtId="0" fontId="6" fillId="5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/>
    </xf>
    <xf numFmtId="49" fontId="16" fillId="5" borderId="0" xfId="0" applyNumberFormat="1" applyFont="1" applyFill="1" applyAlignment="1">
      <alignment vertical="center"/>
    </xf>
    <xf numFmtId="0" fontId="0" fillId="7" borderId="0" xfId="0" applyFill="1" applyAlignment="1">
      <alignment horizontal="center" vertical="center"/>
    </xf>
    <xf numFmtId="0" fontId="6" fillId="8" borderId="25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20" fillId="5" borderId="0" xfId="0" applyFont="1" applyFill="1" applyAlignment="1">
      <alignment horizontal="center" vertical="center"/>
    </xf>
    <xf numFmtId="14" fontId="6" fillId="5" borderId="0" xfId="0" applyNumberFormat="1" applyFont="1" applyFill="1" applyAlignment="1">
      <alignment horizontal="center" vertical="center"/>
    </xf>
    <xf numFmtId="0" fontId="21" fillId="8" borderId="25" xfId="0" applyFont="1" applyFill="1" applyBorder="1" applyAlignment="1">
      <alignment horizontal="center" vertical="center"/>
    </xf>
    <xf numFmtId="0" fontId="21" fillId="5" borderId="0" xfId="0" applyFont="1" applyFill="1" applyAlignment="1">
      <alignment horizontal="center" vertical="center"/>
    </xf>
    <xf numFmtId="0" fontId="21" fillId="5" borderId="1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 wrapText="1"/>
    </xf>
    <xf numFmtId="0" fontId="23" fillId="7" borderId="0" xfId="0" applyFont="1" applyFill="1" applyAlignment="1">
      <alignment horizontal="center" vertical="center"/>
    </xf>
    <xf numFmtId="0" fontId="6" fillId="5" borderId="18" xfId="0" applyFont="1" applyFill="1" applyBorder="1" applyAlignment="1">
      <alignment horizontal="center" wrapText="1"/>
    </xf>
    <xf numFmtId="168" fontId="7" fillId="5" borderId="20" xfId="1" applyNumberFormat="1" applyFont="1" applyFill="1" applyBorder="1" applyAlignment="1">
      <alignment horizontal="center"/>
    </xf>
    <xf numFmtId="0" fontId="25" fillId="5" borderId="0" xfId="0" applyFont="1" applyFill="1" applyAlignment="1">
      <alignment horizontal="left" vertical="center"/>
    </xf>
    <xf numFmtId="0" fontId="30" fillId="5" borderId="0" xfId="0" applyFont="1" applyFill="1" applyAlignment="1">
      <alignment horizontal="left" vertical="center" wrapText="1"/>
    </xf>
    <xf numFmtId="0" fontId="28" fillId="0" borderId="13" xfId="0" applyFont="1" applyBorder="1" applyAlignment="1">
      <alignment horizontal="center" vertical="top" wrapText="1"/>
    </xf>
    <xf numFmtId="0" fontId="27" fillId="5" borderId="0" xfId="0" applyFont="1" applyFill="1" applyAlignment="1">
      <alignment horizontal="center" vertical="top"/>
    </xf>
    <xf numFmtId="0" fontId="28" fillId="5" borderId="0" xfId="0" applyFont="1" applyFill="1" applyAlignment="1">
      <alignment horizontal="center"/>
    </xf>
    <xf numFmtId="0" fontId="28" fillId="0" borderId="19" xfId="0" applyFont="1" applyBorder="1" applyAlignment="1">
      <alignment horizontal="center" vertical="center" wrapText="1"/>
    </xf>
    <xf numFmtId="0" fontId="25" fillId="5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3" fillId="0" borderId="0" xfId="0" applyFont="1"/>
    <xf numFmtId="7" fontId="26" fillId="7" borderId="34" xfId="1" applyNumberFormat="1" applyFont="1" applyFill="1" applyBorder="1" applyAlignment="1" applyProtection="1">
      <alignment horizontal="right" vertical="center" wrapText="1" indent="3"/>
    </xf>
    <xf numFmtId="7" fontId="26" fillId="7" borderId="33" xfId="1" applyNumberFormat="1" applyFont="1" applyFill="1" applyBorder="1" applyAlignment="1" applyProtection="1">
      <alignment horizontal="right" vertical="center" wrapText="1" indent="3"/>
    </xf>
    <xf numFmtId="7" fontId="24" fillId="7" borderId="32" xfId="1" applyNumberFormat="1" applyFont="1" applyFill="1" applyBorder="1" applyAlignment="1" applyProtection="1">
      <alignment horizontal="right" vertical="center" wrapText="1" indent="3"/>
    </xf>
    <xf numFmtId="0" fontId="24" fillId="4" borderId="0" xfId="0" applyFont="1" applyFill="1" applyAlignment="1">
      <alignment horizontal="center" vertical="center" wrapText="1"/>
    </xf>
    <xf numFmtId="14" fontId="7" fillId="9" borderId="12" xfId="0" applyNumberFormat="1" applyFont="1" applyFill="1" applyBorder="1" applyAlignment="1" applyProtection="1">
      <alignment horizontal="center" vertical="center" wrapText="1"/>
      <protection locked="0"/>
    </xf>
    <xf numFmtId="168" fontId="7" fillId="9" borderId="20" xfId="0" applyNumberFormat="1" applyFont="1" applyFill="1" applyBorder="1" applyAlignment="1" applyProtection="1">
      <alignment horizontal="right" vertical="center" wrapText="1" indent="2"/>
      <protection locked="0"/>
    </xf>
    <xf numFmtId="0" fontId="7" fillId="9" borderId="12" xfId="0" applyFont="1" applyFill="1" applyBorder="1" applyAlignment="1" applyProtection="1">
      <alignment horizontal="center" wrapText="1"/>
      <protection locked="0"/>
    </xf>
    <xf numFmtId="0" fontId="25" fillId="5" borderId="0" xfId="0" applyFont="1" applyFill="1" applyAlignment="1">
      <alignment horizontal="justify" wrapText="1"/>
    </xf>
    <xf numFmtId="0" fontId="28" fillId="5" borderId="13" xfId="0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left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28" fillId="5" borderId="19" xfId="0" applyFont="1" applyFill="1" applyBorder="1" applyAlignment="1">
      <alignment horizontal="center" vertical="center" wrapText="1"/>
    </xf>
    <xf numFmtId="168" fontId="7" fillId="5" borderId="20" xfId="1" applyNumberFormat="1" applyFont="1" applyFill="1" applyBorder="1" applyAlignment="1" applyProtection="1">
      <alignment horizontal="right" vertical="center" wrapText="1" indent="2"/>
    </xf>
    <xf numFmtId="168" fontId="7" fillId="5" borderId="12" xfId="1" applyNumberFormat="1" applyFont="1" applyFill="1" applyBorder="1" applyAlignment="1" applyProtection="1">
      <alignment horizontal="right" vertical="center" wrapText="1" indent="2"/>
    </xf>
    <xf numFmtId="168" fontId="7" fillId="5" borderId="21" xfId="1" applyNumberFormat="1" applyFont="1" applyFill="1" applyBorder="1" applyAlignment="1" applyProtection="1">
      <alignment horizontal="right" vertical="center" wrapText="1" indent="2"/>
    </xf>
    <xf numFmtId="168" fontId="7" fillId="5" borderId="11" xfId="1" applyNumberFormat="1" applyFont="1" applyFill="1" applyBorder="1" applyAlignment="1" applyProtection="1">
      <alignment horizontal="right" vertical="center" wrapText="1" indent="2"/>
    </xf>
    <xf numFmtId="0" fontId="25" fillId="5" borderId="0" xfId="0" applyFont="1" applyFill="1" applyAlignment="1">
      <alignment horizontal="left" vertical="center"/>
    </xf>
    <xf numFmtId="0" fontId="24" fillId="4" borderId="39" xfId="0" applyFont="1" applyFill="1" applyBorder="1" applyAlignment="1">
      <alignment horizontal="center" vertical="center" wrapText="1"/>
    </xf>
    <xf numFmtId="0" fontId="24" fillId="4" borderId="40" xfId="0" applyFont="1" applyFill="1" applyBorder="1" applyAlignment="1">
      <alignment horizontal="center" vertical="center" wrapText="1"/>
    </xf>
    <xf numFmtId="0" fontId="19" fillId="10" borderId="0" xfId="0" applyFont="1" applyFill="1" applyAlignment="1">
      <alignment horizontal="right" vertical="center"/>
    </xf>
    <xf numFmtId="0" fontId="28" fillId="5" borderId="29" xfId="0" applyFont="1" applyFill="1" applyBorder="1" applyAlignment="1">
      <alignment horizontal="center" vertical="top" wrapText="1"/>
    </xf>
    <xf numFmtId="0" fontId="28" fillId="5" borderId="30" xfId="0" applyFont="1" applyFill="1" applyBorder="1" applyAlignment="1">
      <alignment horizontal="center" vertical="top" wrapText="1"/>
    </xf>
    <xf numFmtId="168" fontId="7" fillId="5" borderId="26" xfId="1" applyNumberFormat="1" applyFont="1" applyFill="1" applyBorder="1" applyAlignment="1" applyProtection="1">
      <alignment horizontal="center" wrapText="1"/>
    </xf>
    <xf numFmtId="168" fontId="7" fillId="5" borderId="27" xfId="1" applyNumberFormat="1" applyFont="1" applyFill="1" applyBorder="1" applyAlignment="1" applyProtection="1">
      <alignment horizontal="center" wrapText="1"/>
    </xf>
    <xf numFmtId="168" fontId="7" fillId="5" borderId="26" xfId="1" applyNumberFormat="1" applyFont="1" applyFill="1" applyBorder="1" applyAlignment="1" applyProtection="1">
      <alignment horizontal="center" wrapText="1"/>
      <protection hidden="1"/>
    </xf>
    <xf numFmtId="168" fontId="7" fillId="5" borderId="27" xfId="1" applyNumberFormat="1" applyFont="1" applyFill="1" applyBorder="1" applyAlignment="1" applyProtection="1">
      <alignment horizontal="center" wrapText="1"/>
      <protection hidden="1"/>
    </xf>
    <xf numFmtId="169" fontId="7" fillId="9" borderId="12" xfId="2" applyNumberFormat="1" applyFont="1" applyFill="1" applyBorder="1" applyAlignment="1" applyProtection="1">
      <alignment horizontal="center" wrapText="1"/>
      <protection locked="0"/>
    </xf>
    <xf numFmtId="169" fontId="7" fillId="9" borderId="31" xfId="2" applyNumberFormat="1" applyFont="1" applyFill="1" applyBorder="1" applyAlignment="1" applyProtection="1">
      <alignment horizontal="center" wrapText="1"/>
      <protection locked="0"/>
    </xf>
    <xf numFmtId="0" fontId="28" fillId="0" borderId="13" xfId="0" applyFont="1" applyBorder="1" applyAlignment="1">
      <alignment horizontal="center" vertical="top" wrapText="1"/>
    </xf>
    <xf numFmtId="49" fontId="17" fillId="5" borderId="0" xfId="0" applyNumberFormat="1" applyFont="1" applyFill="1" applyAlignment="1">
      <alignment horizontal="center" vertical="center" wrapText="1"/>
    </xf>
    <xf numFmtId="7" fontId="26" fillId="7" borderId="37" xfId="1" applyNumberFormat="1" applyFont="1" applyFill="1" applyBorder="1" applyAlignment="1" applyProtection="1">
      <alignment horizontal="center" vertical="center" wrapText="1"/>
    </xf>
    <xf numFmtId="7" fontId="26" fillId="7" borderId="38" xfId="1" applyNumberFormat="1" applyFont="1" applyFill="1" applyBorder="1" applyAlignment="1" applyProtection="1">
      <alignment horizontal="center" vertical="center" wrapText="1"/>
    </xf>
    <xf numFmtId="7" fontId="24" fillId="7" borderId="35" xfId="1" applyNumberFormat="1" applyFont="1" applyFill="1" applyBorder="1" applyAlignment="1" applyProtection="1">
      <alignment horizontal="center" vertical="center" wrapText="1"/>
    </xf>
    <xf numFmtId="7" fontId="24" fillId="7" borderId="36" xfId="1" applyNumberFormat="1" applyFont="1" applyFill="1" applyBorder="1" applyAlignment="1" applyProtection="1">
      <alignment horizontal="center" vertical="center" wrapText="1"/>
    </xf>
    <xf numFmtId="0" fontId="25" fillId="5" borderId="11" xfId="0" applyFont="1" applyFill="1" applyBorder="1" applyAlignment="1">
      <alignment horizontal="left"/>
    </xf>
    <xf numFmtId="0" fontId="25" fillId="5" borderId="28" xfId="0" applyFont="1" applyFill="1" applyBorder="1" applyAlignment="1">
      <alignment horizontal="left"/>
    </xf>
    <xf numFmtId="14" fontId="15" fillId="5" borderId="0" xfId="0" applyNumberFormat="1" applyFont="1" applyFill="1" applyAlignment="1">
      <alignment horizontal="right"/>
    </xf>
    <xf numFmtId="0" fontId="18" fillId="10" borderId="0" xfId="0" applyFont="1" applyFill="1" applyAlignment="1">
      <alignment horizontal="right" vertical="center"/>
    </xf>
    <xf numFmtId="0" fontId="13" fillId="5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28" fillId="0" borderId="0" xfId="0" applyFont="1" applyAlignment="1">
      <alignment horizontal="right" vertical="center"/>
    </xf>
    <xf numFmtId="0" fontId="2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">
    <cellStyle name="Estilo 1" xfId="3" xr:uid="{00000000-0005-0000-0000-000000000000}"/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142340"/>
      <color rgb="FFFDF47B"/>
      <color rgb="FFF8DB72"/>
      <color rgb="FFE8F2E2"/>
      <color rgb="FFE7EAF1"/>
      <color rgb="FFE0E4EC"/>
      <color rgb="FFEAF3FA"/>
      <color rgb="FFE7E6E6"/>
      <color rgb="FFC0C0C0"/>
      <color rgb="FFFFFA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https://www.funprespjud.com.br/wp-content/uploads/2021/09/contratacao-da-car.pdf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47625</xdr:colOff>
      <xdr:row>14</xdr:row>
      <xdr:rowOff>114300</xdr:rowOff>
    </xdr:from>
    <xdr:to>
      <xdr:col>11</xdr:col>
      <xdr:colOff>1415625</xdr:colOff>
      <xdr:row>17</xdr:row>
      <xdr:rowOff>7725</xdr:rowOff>
    </xdr:to>
    <xdr:sp macro="" textlink="">
      <xdr:nvSpPr>
        <xdr:cNvPr id="3" name="Fluxograma: Processo alternativo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>
        <a:xfrm>
          <a:off x="7115175" y="3505200"/>
          <a:ext cx="1368000" cy="684000"/>
        </a:xfrm>
        <a:prstGeom prst="flowChartAlternateProcess">
          <a:avLst/>
        </a:prstGeom>
        <a:solidFill>
          <a:srgbClr val="142340"/>
        </a:solidFill>
        <a:ln>
          <a:solidFill>
            <a:schemeClr val="accent5">
              <a:lumMod val="50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  <a:reflection blurRad="6350" endPos="0" dir="5400000" sy="-100000" algn="bl" rotWithShape="0"/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>
            <a:lnSpc>
              <a:spcPct val="100000"/>
            </a:lnSpc>
          </a:pPr>
          <a:r>
            <a:rPr lang="pt-BR" sz="1400" b="1" spc="100" baseline="0">
              <a:solidFill>
                <a:schemeClr val="bg1"/>
              </a:solidFill>
              <a:latin typeface="Arial Rounded MT Bold" panose="020F0704030504030204" pitchFamily="34" charset="0"/>
              <a:cs typeface="Times New Roman" panose="02020603050405020304" pitchFamily="18" charset="0"/>
            </a:rPr>
            <a:t>Contrate agora</a:t>
          </a:r>
        </a:p>
      </xdr:txBody>
    </xdr:sp>
    <xdr:clientData/>
  </xdr:twoCellAnchor>
  <xdr:twoCellAnchor editAs="oneCell">
    <xdr:from>
      <xdr:col>11</xdr:col>
      <xdr:colOff>1114425</xdr:colOff>
      <xdr:row>15</xdr:row>
      <xdr:rowOff>85726</xdr:rowOff>
    </xdr:from>
    <xdr:to>
      <xdr:col>11</xdr:col>
      <xdr:colOff>1402425</xdr:colOff>
      <xdr:row>17</xdr:row>
      <xdr:rowOff>15269</xdr:rowOff>
    </xdr:to>
    <xdr:pic>
      <xdr:nvPicPr>
        <xdr:cNvPr id="7" name="Imagem 6" descr="Cursor De Mão, Clicando Em Ícone De Vetor De Ponteiro Com Contorno Branco  Sólido Ilustraciones svg, vectoriales, clip art vectorizado libre de  derechos. Image 9159080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biLevel thresh="2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10000" b="90000" l="10000" r="90000">
                      <a14:foregroundMark x1="58696" y1="25000" x2="58696" y2="25000"/>
                      <a14:foregroundMark x1="61413" y1="36486" x2="61413" y2="36486"/>
                      <a14:foregroundMark x1="47283" y1="22973" x2="47283" y2="22973"/>
                      <a14:foregroundMark x1="36957" y1="25676" x2="36957" y2="25676"/>
                      <a14:foregroundMark x1="32609" y1="37838" x2="32609" y2="3783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766" t="13253" r="28644" b="13974"/>
        <a:stretch/>
      </xdr:blipFill>
      <xdr:spPr bwMode="auto">
        <a:xfrm>
          <a:off x="8162925" y="3514726"/>
          <a:ext cx="288000" cy="386743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19051</xdr:colOff>
      <xdr:row>2</xdr:row>
      <xdr:rowOff>0</xdr:rowOff>
    </xdr:from>
    <xdr:to>
      <xdr:col>3</xdr:col>
      <xdr:colOff>69826</xdr:colOff>
      <xdr:row>3</xdr:row>
      <xdr:rowOff>217800</xdr:rowOff>
    </xdr:to>
    <xdr:pic>
      <xdr:nvPicPr>
        <xdr:cNvPr id="8" name="Imagem 7" descr="TRF1 - INSTITUCIONAL: Funpresp-Jud realiza lives aos servidores e membros  dos órgãos Patrocinadores do Centro-Oest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6" y="457200"/>
          <a:ext cx="2232000" cy="446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54</xdr:row>
      <xdr:rowOff>190500</xdr:rowOff>
    </xdr:from>
    <xdr:ext cx="65" cy="172227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952500" y="24250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0</xdr:colOff>
      <xdr:row>54</xdr:row>
      <xdr:rowOff>190500</xdr:rowOff>
    </xdr:from>
    <xdr:ext cx="65" cy="172227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952500" y="24250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4"/>
  <dimension ref="A1:T79"/>
  <sheetViews>
    <sheetView showGridLines="0" showRowColHeaders="0" tabSelected="1" zoomScaleNormal="100" workbookViewId="0">
      <selection activeCell="E8" sqref="E8"/>
    </sheetView>
  </sheetViews>
  <sheetFormatPr defaultColWidth="0" defaultRowHeight="18" zeroHeight="1" x14ac:dyDescent="0.2"/>
  <cols>
    <col min="1" max="1" width="3.28515625" style="42" customWidth="1"/>
    <col min="2" max="2" width="1.7109375" style="31" customWidth="1"/>
    <col min="3" max="3" width="32.7109375" style="31" customWidth="1"/>
    <col min="4" max="4" width="1.7109375" style="31" customWidth="1"/>
    <col min="5" max="5" width="24.42578125" style="31" customWidth="1"/>
    <col min="6" max="6" width="10.7109375" style="31" customWidth="1"/>
    <col min="7" max="7" width="3.85546875" style="31" customWidth="1"/>
    <col min="8" max="8" width="5.28515625" style="31" customWidth="1"/>
    <col min="9" max="9" width="3.28515625" style="31" customWidth="1"/>
    <col min="10" max="10" width="2.7109375" style="31" customWidth="1"/>
    <col min="11" max="11" width="16" style="31" customWidth="1"/>
    <col min="12" max="12" width="21.42578125" style="31" customWidth="1"/>
    <col min="13" max="13" width="1.7109375" style="31" customWidth="1"/>
    <col min="14" max="14" width="28" style="31" hidden="1" customWidth="1"/>
    <col min="15" max="15" width="17.28515625" style="31" hidden="1" customWidth="1"/>
    <col min="16" max="18" width="9.140625" style="31" hidden="1" customWidth="1"/>
    <col min="19" max="19" width="41.5703125" style="31" hidden="1" customWidth="1"/>
    <col min="20" max="16384" width="9.140625" style="31" hidden="1"/>
  </cols>
  <sheetData>
    <row r="1" spans="1:20" s="40" customFormat="1" x14ac:dyDescent="0.2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39"/>
      <c r="O1" s="39"/>
      <c r="P1" s="39"/>
      <c r="Q1" s="39"/>
      <c r="R1" s="39"/>
      <c r="S1" s="39"/>
      <c r="T1" s="39"/>
    </row>
    <row r="2" spans="1:20" s="78" customFormat="1" ht="11.25" x14ac:dyDescent="0.2">
      <c r="A2" s="63"/>
      <c r="B2" s="64"/>
      <c r="E2" s="79"/>
      <c r="M2" s="64"/>
      <c r="N2" s="67"/>
      <c r="O2" s="67"/>
      <c r="P2" s="67"/>
      <c r="Q2" s="67"/>
      <c r="R2" s="67"/>
      <c r="S2" s="67"/>
      <c r="T2" s="67"/>
    </row>
    <row r="3" spans="1:20" s="32" customFormat="1" x14ac:dyDescent="0.2">
      <c r="A3" s="48"/>
      <c r="B3" s="55"/>
      <c r="C3" s="53"/>
      <c r="D3" s="112" t="s">
        <v>36</v>
      </c>
      <c r="E3" s="112"/>
      <c r="F3" s="112"/>
      <c r="G3" s="112"/>
      <c r="H3" s="112"/>
      <c r="I3" s="112"/>
      <c r="J3" s="112"/>
      <c r="K3" s="112"/>
      <c r="L3" s="112"/>
      <c r="M3" s="31"/>
      <c r="N3" s="30"/>
      <c r="O3" s="30"/>
      <c r="P3" s="30"/>
      <c r="Q3" s="30"/>
      <c r="R3" s="30"/>
      <c r="S3" s="30"/>
      <c r="T3" s="30"/>
    </row>
    <row r="4" spans="1:20" s="32" customFormat="1" x14ac:dyDescent="0.2">
      <c r="A4" s="48"/>
      <c r="B4" s="55"/>
      <c r="C4" s="56"/>
      <c r="D4" s="112"/>
      <c r="E4" s="112"/>
      <c r="F4" s="112"/>
      <c r="G4" s="112"/>
      <c r="H4" s="112"/>
      <c r="I4" s="112"/>
      <c r="J4" s="112"/>
      <c r="K4" s="112"/>
      <c r="L4" s="112"/>
      <c r="M4" s="31"/>
      <c r="N4" s="30"/>
      <c r="O4" s="33" t="str">
        <f ca="1">CÁLCULO!E8</f>
        <v/>
      </c>
      <c r="P4" s="30"/>
      <c r="Q4" s="30"/>
      <c r="R4" s="30"/>
      <c r="S4" s="30"/>
      <c r="T4" s="30"/>
    </row>
    <row r="5" spans="1:20" s="32" customFormat="1" x14ac:dyDescent="0.2">
      <c r="A5" s="48"/>
      <c r="B5" s="55"/>
      <c r="C5" s="34"/>
      <c r="D5" s="34"/>
      <c r="E5" s="34"/>
      <c r="F5" s="34"/>
      <c r="H5" s="119" t="str">
        <f ca="1">"Data da simulação: "&amp;(TEXT(TODAY(),"D/M/AAAA"))</f>
        <v>Data da simulação: 21/11/2023</v>
      </c>
      <c r="I5" s="119"/>
      <c r="J5" s="119"/>
      <c r="K5" s="119"/>
      <c r="L5" s="119"/>
      <c r="M5" s="31"/>
      <c r="N5" s="30"/>
      <c r="O5" s="33" t="str">
        <f ca="1">CÁLCULO!E9</f>
        <v/>
      </c>
      <c r="P5" s="30"/>
      <c r="Q5" s="30"/>
      <c r="R5" s="30"/>
      <c r="S5" s="30"/>
      <c r="T5" s="30"/>
    </row>
    <row r="6" spans="1:20" s="35" customFormat="1" ht="19.5" x14ac:dyDescent="0.2">
      <c r="A6" s="48"/>
      <c r="B6" s="55"/>
      <c r="C6" s="120" t="s">
        <v>50</v>
      </c>
      <c r="D6" s="120"/>
      <c r="E6" s="120"/>
      <c r="F6" s="120"/>
      <c r="G6" s="120"/>
      <c r="H6" s="120"/>
      <c r="I6" s="120"/>
      <c r="J6" s="120"/>
      <c r="K6" s="120"/>
      <c r="L6" s="120"/>
      <c r="M6" s="29"/>
      <c r="N6" s="30"/>
      <c r="O6" s="30"/>
      <c r="P6" s="30"/>
      <c r="Q6" s="30"/>
      <c r="R6" s="30"/>
      <c r="S6" s="30"/>
      <c r="T6" s="30"/>
    </row>
    <row r="7" spans="1:20" s="29" customFormat="1" ht="15.75" thickBot="1" x14ac:dyDescent="0.25">
      <c r="A7" s="58"/>
      <c r="C7" s="62"/>
      <c r="E7" s="52" t="s">
        <v>35</v>
      </c>
      <c r="N7" s="59"/>
      <c r="O7" s="59"/>
      <c r="P7" s="59"/>
      <c r="Q7" s="59"/>
      <c r="R7" s="59"/>
      <c r="S7" s="59"/>
      <c r="T7" s="59"/>
    </row>
    <row r="8" spans="1:20" ht="18.75" thickBot="1" x14ac:dyDescent="0.25">
      <c r="A8" s="49"/>
      <c r="B8" s="36"/>
      <c r="C8" s="124" t="s">
        <v>33</v>
      </c>
      <c r="D8" s="124"/>
      <c r="E8" s="84"/>
      <c r="F8" s="122" t="str">
        <f ca="1">IF(E8&gt;0,IF(E8="","",DATEDIF(E8,TODAY(),"Y"))&amp;" anos de idade (na data do protocolo do formulário de contratação)","")</f>
        <v/>
      </c>
      <c r="G8" s="122"/>
      <c r="H8" s="122"/>
      <c r="I8" s="122"/>
      <c r="J8" s="122"/>
      <c r="K8" s="122"/>
      <c r="L8" s="122"/>
      <c r="M8" s="29"/>
      <c r="N8" s="30"/>
      <c r="O8" s="30"/>
      <c r="P8" s="30"/>
      <c r="Q8" s="30"/>
      <c r="R8" s="30"/>
      <c r="S8" s="30"/>
      <c r="T8" s="30"/>
    </row>
    <row r="9" spans="1:20" s="29" customFormat="1" ht="15.75" x14ac:dyDescent="0.2">
      <c r="A9" s="58"/>
      <c r="D9" s="61" t="b">
        <f ca="1">IF(E8&gt;0,IF(E8="","",DATEDIF(E8,TODAY(),"Y")))</f>
        <v>0</v>
      </c>
      <c r="E9" s="60"/>
      <c r="N9" s="59"/>
      <c r="O9" s="59"/>
      <c r="P9" s="59"/>
      <c r="Q9" s="59"/>
      <c r="R9" s="59"/>
      <c r="S9" s="59"/>
      <c r="T9" s="59"/>
    </row>
    <row r="10" spans="1:20" s="55" customFormat="1" ht="12.75" x14ac:dyDescent="0.2">
      <c r="A10" s="48"/>
      <c r="C10"/>
      <c r="E10" s="123" t="s">
        <v>37</v>
      </c>
      <c r="F10" s="123"/>
      <c r="G10" s="123"/>
      <c r="H10" s="123"/>
      <c r="J10" s="121"/>
      <c r="K10" s="121"/>
      <c r="L10" s="121"/>
      <c r="N10" s="57"/>
      <c r="O10" s="57"/>
      <c r="P10" s="57"/>
      <c r="Q10" s="57"/>
      <c r="R10" s="57"/>
      <c r="S10" s="57"/>
      <c r="T10" s="57"/>
    </row>
    <row r="11" spans="1:20" ht="32.25" customHeight="1" thickBot="1" x14ac:dyDescent="0.25">
      <c r="A11" s="50"/>
      <c r="C11" s="88" t="s">
        <v>27</v>
      </c>
      <c r="D11" s="88"/>
      <c r="E11" s="75" t="s">
        <v>34</v>
      </c>
      <c r="F11" s="94" t="s">
        <v>44</v>
      </c>
      <c r="G11" s="88"/>
      <c r="H11" s="88"/>
      <c r="I11" s="29"/>
      <c r="J11" s="100" t="s">
        <v>38</v>
      </c>
      <c r="K11" s="101"/>
      <c r="L11" s="83" t="s">
        <v>39</v>
      </c>
      <c r="M11" s="29"/>
      <c r="N11" s="30"/>
      <c r="O11" s="30"/>
      <c r="P11" s="30"/>
      <c r="Q11" s="30"/>
      <c r="R11" s="30"/>
      <c r="S11" s="30"/>
      <c r="T11" s="30"/>
    </row>
    <row r="12" spans="1:20" ht="18.75" thickBot="1" x14ac:dyDescent="0.25">
      <c r="A12" s="50"/>
      <c r="C12" s="90" t="s">
        <v>28</v>
      </c>
      <c r="D12" s="91"/>
      <c r="E12" s="85"/>
      <c r="F12" s="95" t="str">
        <f ca="1">IFERROR(CÁLCULO!F8,"")</f>
        <v/>
      </c>
      <c r="G12" s="96"/>
      <c r="H12" s="96"/>
      <c r="I12" s="29"/>
      <c r="J12" s="113" t="str">
        <f ca="1">IFERROR(-F12*27.5%,"")</f>
        <v/>
      </c>
      <c r="K12" s="114"/>
      <c r="L12" s="80" t="str">
        <f ca="1">IFERROR(F12+J12,"")</f>
        <v/>
      </c>
      <c r="M12" s="29"/>
      <c r="N12" s="30"/>
      <c r="O12" s="30"/>
      <c r="P12" s="30"/>
      <c r="Q12" s="30"/>
      <c r="R12" s="30"/>
      <c r="S12" s="30"/>
      <c r="T12" s="30"/>
    </row>
    <row r="13" spans="1:20" ht="18.75" thickBot="1" x14ac:dyDescent="0.25">
      <c r="A13" s="51"/>
      <c r="B13" s="37"/>
      <c r="C13" s="92" t="s">
        <v>29</v>
      </c>
      <c r="D13" s="93"/>
      <c r="E13" s="85"/>
      <c r="F13" s="95" t="str">
        <f ca="1">IFERROR(CÁLCULO!F9,"")</f>
        <v/>
      </c>
      <c r="G13" s="96"/>
      <c r="H13" s="96"/>
      <c r="I13" s="29"/>
      <c r="J13" s="113" t="str">
        <f ca="1">IFERROR(-F13*27.5%,"")</f>
        <v/>
      </c>
      <c r="K13" s="114"/>
      <c r="L13" s="81" t="str">
        <f ca="1">IFERROR(F13+J13,"")</f>
        <v/>
      </c>
      <c r="M13" s="28"/>
      <c r="N13" s="30"/>
      <c r="O13" s="30"/>
      <c r="P13" s="30"/>
      <c r="Q13" s="30"/>
      <c r="R13" s="30"/>
      <c r="S13" s="30"/>
      <c r="T13" s="30"/>
    </row>
    <row r="14" spans="1:20" x14ac:dyDescent="0.2">
      <c r="A14" s="50"/>
      <c r="C14" s="117" t="s">
        <v>48</v>
      </c>
      <c r="D14" s="117"/>
      <c r="E14" s="118"/>
      <c r="F14" s="97">
        <f ca="1">SUM(F12:H13)</f>
        <v>0</v>
      </c>
      <c r="G14" s="98"/>
      <c r="H14" s="98"/>
      <c r="I14" s="29"/>
      <c r="J14" s="115">
        <f ca="1">SUM(J12:J13)</f>
        <v>0</v>
      </c>
      <c r="K14" s="116"/>
      <c r="L14" s="82">
        <f ca="1">SUM(L12:L13)</f>
        <v>0</v>
      </c>
      <c r="M14" s="29"/>
      <c r="N14" s="30"/>
      <c r="O14" s="30"/>
      <c r="P14" s="30"/>
      <c r="Q14" s="30"/>
      <c r="R14" s="30"/>
      <c r="S14" s="30"/>
      <c r="T14" s="30"/>
    </row>
    <row r="15" spans="1:20" s="55" customFormat="1" ht="16.5" customHeight="1" x14ac:dyDescent="0.2">
      <c r="A15" s="48"/>
      <c r="C15" s="99" t="s">
        <v>49</v>
      </c>
      <c r="D15" s="99"/>
      <c r="E15" s="99"/>
      <c r="N15" s="57"/>
      <c r="O15" s="57"/>
      <c r="P15" s="57"/>
      <c r="Q15" s="57"/>
      <c r="R15" s="57"/>
      <c r="S15" s="57"/>
      <c r="T15" s="57"/>
    </row>
    <row r="16" spans="1:20" ht="16.5" customHeight="1" x14ac:dyDescent="0.2">
      <c r="A16" s="50"/>
      <c r="C16" s="55"/>
      <c r="D16" s="55"/>
      <c r="E16" s="55"/>
      <c r="F16" s="55"/>
      <c r="G16" s="55"/>
      <c r="H16" s="55"/>
      <c r="N16" s="30"/>
      <c r="O16" s="30"/>
      <c r="P16" s="30"/>
      <c r="Q16" s="30"/>
      <c r="R16" s="30"/>
      <c r="S16" s="30"/>
      <c r="T16" s="30"/>
    </row>
    <row r="17" spans="1:20" ht="19.5" x14ac:dyDescent="0.2">
      <c r="A17" s="50"/>
      <c r="C17" s="102" t="s">
        <v>47</v>
      </c>
      <c r="D17" s="102"/>
      <c r="E17" s="102"/>
      <c r="F17" s="102"/>
      <c r="G17" s="102"/>
      <c r="H17" s="102"/>
      <c r="I17" s="102"/>
      <c r="J17" s="102"/>
      <c r="K17" s="102"/>
      <c r="L17" s="54"/>
      <c r="M17" s="29"/>
      <c r="N17" s="30"/>
      <c r="O17" s="30"/>
      <c r="P17" s="30"/>
      <c r="Q17" s="30"/>
      <c r="R17" s="30"/>
      <c r="S17" s="30"/>
      <c r="T17" s="30"/>
    </row>
    <row r="18" spans="1:20" s="29" customFormat="1" ht="15" x14ac:dyDescent="0.2">
      <c r="A18" s="58"/>
      <c r="N18" s="59"/>
      <c r="O18" s="59"/>
      <c r="P18" s="59"/>
      <c r="Q18" s="59"/>
      <c r="R18" s="59"/>
      <c r="S18" s="59"/>
      <c r="T18" s="59"/>
    </row>
    <row r="19" spans="1:20" ht="33.75" customHeight="1" thickBot="1" x14ac:dyDescent="0.3">
      <c r="A19" s="50"/>
      <c r="C19" s="72" t="s">
        <v>42</v>
      </c>
      <c r="D19" s="73"/>
      <c r="E19" s="74" t="s">
        <v>32</v>
      </c>
      <c r="F19" s="103" t="s">
        <v>43</v>
      </c>
      <c r="G19" s="104"/>
      <c r="H19" s="104"/>
      <c r="I19" s="55"/>
      <c r="J19" s="111" t="s">
        <v>46</v>
      </c>
      <c r="K19" s="111"/>
      <c r="L19" s="111"/>
      <c r="M19" s="28"/>
      <c r="N19" s="57"/>
      <c r="O19" s="30"/>
      <c r="P19" s="30"/>
      <c r="Q19" s="30"/>
      <c r="R19" s="30"/>
      <c r="S19" s="30"/>
      <c r="T19" s="30"/>
    </row>
    <row r="20" spans="1:20" ht="18.75" thickBot="1" x14ac:dyDescent="0.3">
      <c r="A20" s="50"/>
      <c r="C20" s="86"/>
      <c r="D20" s="44"/>
      <c r="E20" s="68" t="s">
        <v>30</v>
      </c>
      <c r="F20" s="105" t="str">
        <f>Benefício!C19</f>
        <v/>
      </c>
      <c r="G20" s="106"/>
      <c r="H20" s="106"/>
      <c r="I20" s="55"/>
      <c r="J20" s="109">
        <v>0</v>
      </c>
      <c r="K20" s="110"/>
      <c r="L20" s="69" t="str">
        <f ca="1">IFERROR(J20*O4,"")</f>
        <v/>
      </c>
      <c r="M20" s="28"/>
      <c r="N20" s="57"/>
      <c r="O20" s="30"/>
      <c r="P20" s="30"/>
      <c r="Q20" s="30"/>
      <c r="R20" s="30"/>
      <c r="S20" s="30"/>
      <c r="T20" s="30"/>
    </row>
    <row r="21" spans="1:20" ht="18.75" thickBot="1" x14ac:dyDescent="0.3">
      <c r="A21" s="51"/>
      <c r="B21" s="37"/>
      <c r="C21" s="52" t="str">
        <f>IF(C20="","",IF((C20/12-INT(C20/12))*12=0,INT(C20/12)&amp;" anos",INT(C20/12)&amp;" anos e "&amp;ROUND((C20/12-INT(C20/12))*12,2)&amp;" mês(es)"))</f>
        <v/>
      </c>
      <c r="D21" s="44"/>
      <c r="E21" s="68" t="s">
        <v>31</v>
      </c>
      <c r="F21" s="107" t="str">
        <f>Benefício!D19</f>
        <v/>
      </c>
      <c r="G21" s="108"/>
      <c r="H21" s="108"/>
      <c r="I21" s="55"/>
      <c r="J21" s="109">
        <v>0</v>
      </c>
      <c r="K21" s="110"/>
      <c r="L21" s="69" t="str">
        <f ca="1">IFERROR(J21*O5,"")</f>
        <v/>
      </c>
      <c r="M21" s="38"/>
      <c r="N21" s="57"/>
      <c r="O21" s="30"/>
      <c r="P21" s="30"/>
      <c r="Q21" s="30"/>
      <c r="R21" s="30"/>
      <c r="S21" s="30"/>
      <c r="T21" s="30"/>
    </row>
    <row r="22" spans="1:20" s="64" customFormat="1" ht="11.25" x14ac:dyDescent="0.2">
      <c r="A22" s="63"/>
      <c r="K22" s="65"/>
      <c r="L22" s="65"/>
      <c r="M22" s="66"/>
      <c r="N22" s="67"/>
      <c r="O22" s="67"/>
      <c r="P22" s="67"/>
      <c r="Q22" s="67"/>
      <c r="R22" s="67"/>
      <c r="S22" s="67"/>
      <c r="T22" s="67"/>
    </row>
    <row r="23" spans="1:20" x14ac:dyDescent="0.2">
      <c r="A23" s="50"/>
      <c r="C23" s="70" t="s">
        <v>40</v>
      </c>
      <c r="D23" s="76"/>
      <c r="E23" s="76"/>
      <c r="F23" s="76"/>
      <c r="G23" s="76"/>
      <c r="H23" s="76"/>
      <c r="I23" s="76"/>
      <c r="J23" s="76"/>
      <c r="K23" s="76"/>
      <c r="L23" s="76"/>
      <c r="M23" s="77"/>
      <c r="N23" s="57"/>
      <c r="O23" s="30"/>
      <c r="P23" s="30"/>
      <c r="Q23" s="30"/>
      <c r="R23" s="30"/>
      <c r="S23" s="30"/>
      <c r="T23" s="30"/>
    </row>
    <row r="24" spans="1:20" ht="25.5" customHeight="1" x14ac:dyDescent="0.2">
      <c r="A24" s="50"/>
      <c r="C24" s="87" t="s">
        <v>45</v>
      </c>
      <c r="D24" s="87"/>
      <c r="E24" s="87"/>
      <c r="F24" s="87"/>
      <c r="G24" s="87"/>
      <c r="H24" s="87"/>
      <c r="I24" s="87"/>
      <c r="J24" s="87"/>
      <c r="K24" s="87"/>
      <c r="L24" s="87"/>
      <c r="M24" s="71"/>
      <c r="N24" s="30"/>
      <c r="O24" s="30"/>
      <c r="P24" s="30"/>
      <c r="Q24" s="30"/>
      <c r="R24" s="30"/>
      <c r="S24" s="30"/>
      <c r="T24" s="30"/>
    </row>
    <row r="25" spans="1:20" x14ac:dyDescent="0.2">
      <c r="A25" s="50"/>
      <c r="C25" s="89" t="s">
        <v>41</v>
      </c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30"/>
      <c r="O25" s="30"/>
      <c r="P25" s="30"/>
      <c r="Q25" s="30"/>
      <c r="R25" s="30"/>
      <c r="S25" s="30"/>
      <c r="T25" s="30"/>
    </row>
    <row r="26" spans="1:20" s="64" customFormat="1" ht="11.25" x14ac:dyDescent="0.2">
      <c r="A26" s="63"/>
      <c r="N26" s="67"/>
      <c r="O26" s="67"/>
      <c r="P26" s="67"/>
      <c r="Q26" s="67"/>
      <c r="R26" s="67"/>
      <c r="S26" s="67"/>
      <c r="T26" s="67"/>
    </row>
    <row r="27" spans="1:20" hidden="1" x14ac:dyDescent="0.2">
      <c r="A27" s="43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</row>
    <row r="28" spans="1:20" hidden="1" x14ac:dyDescent="0.2">
      <c r="A28" s="41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</row>
    <row r="29" spans="1:20" hidden="1" x14ac:dyDescent="0.2">
      <c r="A29" s="41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</row>
    <row r="30" spans="1:20" hidden="1" x14ac:dyDescent="0.2">
      <c r="A30" s="41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</row>
    <row r="31" spans="1:20" hidden="1" x14ac:dyDescent="0.2">
      <c r="A31" s="41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</row>
    <row r="32" spans="1:20" hidden="1" x14ac:dyDescent="0.2">
      <c r="A32" s="41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spans="1:20" hidden="1" x14ac:dyDescent="0.2">
      <c r="A33" s="41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  <row r="34" spans="1:20" hidden="1" x14ac:dyDescent="0.2">
      <c r="A34" s="41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</row>
    <row r="35" spans="1:20" hidden="1" x14ac:dyDescent="0.2">
      <c r="A35" s="41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</row>
    <row r="36" spans="1:20" hidden="1" x14ac:dyDescent="0.2">
      <c r="A36" s="41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  <row r="50" spans="1:1" customFormat="1" hidden="1" x14ac:dyDescent="0.2">
      <c r="A50" s="42"/>
    </row>
    <row r="51" spans="1:1" customFormat="1" hidden="1" x14ac:dyDescent="0.2">
      <c r="A51" s="42"/>
    </row>
    <row r="52" spans="1:1" customFormat="1" hidden="1" x14ac:dyDescent="0.2">
      <c r="A52" s="42"/>
    </row>
    <row r="53" spans="1:1" customFormat="1" hidden="1" x14ac:dyDescent="0.2">
      <c r="A53" s="42"/>
    </row>
    <row r="54" spans="1:1" customFormat="1" hidden="1" x14ac:dyDescent="0.2">
      <c r="A54" s="42"/>
    </row>
    <row r="55" spans="1:1" customFormat="1" hidden="1" x14ac:dyDescent="0.2">
      <c r="A55" s="42"/>
    </row>
    <row r="74" spans="1:1" customFormat="1" hidden="1" x14ac:dyDescent="0.2">
      <c r="A74" s="42"/>
    </row>
    <row r="75" spans="1:1" customFormat="1" hidden="1" x14ac:dyDescent="0.2">
      <c r="A75" s="42"/>
    </row>
    <row r="76" spans="1:1" customFormat="1" hidden="1" x14ac:dyDescent="0.2">
      <c r="A76" s="42"/>
    </row>
    <row r="77" spans="1:1" customFormat="1" hidden="1" x14ac:dyDescent="0.2">
      <c r="A77" s="42"/>
    </row>
    <row r="78" spans="1:1" customFormat="1" hidden="1" x14ac:dyDescent="0.2">
      <c r="A78" s="42"/>
    </row>
    <row r="79" spans="1:1" customFormat="1" hidden="1" x14ac:dyDescent="0.2">
      <c r="A79" s="42"/>
    </row>
  </sheetData>
  <sheetProtection algorithmName="SHA-512" hashValue="c9MomrBziAPeHFyCwnzUMFBG/b7TntWHQmR1XWXSYgESowuOQAOa94H8pxJV8P7DsiUdXOjX/cv6NC9TG8TqrA==" saltValue="hd/GaeGZg+Z35eqn3oMbng==" spinCount="100000" sheet="1" formatCells="0" formatColumns="0" formatRows="0" insertColumns="0" insertRows="0" insertHyperlinks="0" deleteColumns="0" deleteRows="0" selectLockedCells="1" sort="0" autoFilter="0" pivotTables="0"/>
  <dataConsolidate/>
  <mergeCells count="29">
    <mergeCell ref="J21:K21"/>
    <mergeCell ref="J19:L19"/>
    <mergeCell ref="D3:L4"/>
    <mergeCell ref="J12:K12"/>
    <mergeCell ref="J13:K13"/>
    <mergeCell ref="J14:K14"/>
    <mergeCell ref="C14:E14"/>
    <mergeCell ref="H5:L5"/>
    <mergeCell ref="C6:L6"/>
    <mergeCell ref="J10:L10"/>
    <mergeCell ref="F8:L8"/>
    <mergeCell ref="E10:H10"/>
    <mergeCell ref="C8:D8"/>
    <mergeCell ref="C24:L24"/>
    <mergeCell ref="C11:D11"/>
    <mergeCell ref="C25:M25"/>
    <mergeCell ref="C12:D12"/>
    <mergeCell ref="C13:D13"/>
    <mergeCell ref="F11:H11"/>
    <mergeCell ref="F12:H12"/>
    <mergeCell ref="F13:H13"/>
    <mergeCell ref="F14:H14"/>
    <mergeCell ref="C15:E15"/>
    <mergeCell ref="J11:K11"/>
    <mergeCell ref="C17:K17"/>
    <mergeCell ref="F19:H19"/>
    <mergeCell ref="F20:H20"/>
    <mergeCell ref="F21:H21"/>
    <mergeCell ref="J20:K20"/>
  </mergeCells>
  <dataValidations count="3">
    <dataValidation type="whole" allowBlank="1" showInputMessage="1" showErrorMessage="1" errorTitle="Valor não permitido" error="Fora do limite mínimo ou máximo" sqref="E12:E13" xr:uid="{00000000-0002-0000-0000-000000000000}">
      <formula1>20000</formula1>
      <formula2>3123819</formula2>
    </dataValidation>
    <dataValidation type="whole" allowBlank="1" showInputMessage="1" showErrorMessage="1" errorTitle="Prazo não permitico" error="Fora do limite mínimo ou máximo" sqref="C20" xr:uid="{00000000-0002-0000-0000-000001000000}">
      <formula1>60</formula1>
      <formula2>480</formula2>
    </dataValidation>
    <dataValidation type="decimal" allowBlank="1" showInputMessage="1" showErrorMessage="1" errorTitle="Percentual não permitido" error="Fora do limite máximo" sqref="J21 J20" xr:uid="{00000000-0002-0000-0000-000002000000}">
      <formula1>0</formula1>
      <formula2>0.25</formula2>
    </dataValidation>
  </dataValidations>
  <pageMargins left="0.25" right="0.25" top="0.75" bottom="0.75" header="0.3" footer="0.3"/>
  <pageSetup paperSize="9" scale="64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1"/>
  <dimension ref="A1:Q10"/>
  <sheetViews>
    <sheetView showGridLines="0" topLeftCell="J1" zoomScaleNormal="100" workbookViewId="0">
      <selection activeCell="J2" sqref="A2:XFD1048576"/>
    </sheetView>
  </sheetViews>
  <sheetFormatPr defaultColWidth="0" defaultRowHeight="12.75" zeroHeight="1" x14ac:dyDescent="0.2"/>
  <cols>
    <col min="1" max="3" width="12.7109375" hidden="1" customWidth="1"/>
    <col min="4" max="4" width="20.28515625" hidden="1" customWidth="1"/>
    <col min="5" max="5" width="22.28515625" hidden="1" customWidth="1"/>
    <col min="6" max="6" width="17.5703125" hidden="1" customWidth="1"/>
    <col min="7" max="7" width="17.85546875" hidden="1" customWidth="1"/>
    <col min="8" max="8" width="25.5703125" hidden="1" customWidth="1"/>
    <col min="9" max="9" width="15.140625" hidden="1" customWidth="1"/>
    <col min="10" max="10" width="12.7109375" customWidth="1"/>
    <col min="11" max="11" width="12.7109375" hidden="1" customWidth="1"/>
    <col min="12" max="12" width="20.28515625" hidden="1" customWidth="1"/>
    <col min="13" max="13" width="14.85546875" hidden="1" customWidth="1"/>
    <col min="14" max="17" width="12.7109375" hidden="1" customWidth="1"/>
    <col min="18" max="16384" width="23.7109375" hidden="1"/>
  </cols>
  <sheetData>
    <row r="1" spans="2:9" x14ac:dyDescent="0.2"/>
    <row r="6" spans="2:9" ht="27.75" hidden="1" customHeight="1" x14ac:dyDescent="0.2">
      <c r="B6">
        <v>18</v>
      </c>
      <c r="D6" s="125" t="s">
        <v>0</v>
      </c>
      <c r="E6" s="125" t="s">
        <v>23</v>
      </c>
      <c r="F6" s="125"/>
      <c r="G6" s="126" t="s">
        <v>24</v>
      </c>
      <c r="H6" s="126"/>
    </row>
    <row r="7" spans="2:9" ht="44.25" hidden="1" x14ac:dyDescent="0.2">
      <c r="B7">
        <v>75</v>
      </c>
      <c r="D7" s="125"/>
      <c r="E7" s="11" t="s">
        <v>9</v>
      </c>
      <c r="F7" s="12" t="s">
        <v>22</v>
      </c>
      <c r="G7" s="13" t="s">
        <v>1</v>
      </c>
      <c r="H7" s="13" t="s">
        <v>2</v>
      </c>
      <c r="I7" s="25"/>
    </row>
    <row r="8" spans="2:9" ht="15" hidden="1" x14ac:dyDescent="0.2">
      <c r="B8" s="26">
        <f>SIMULADOR!E8</f>
        <v>0</v>
      </c>
      <c r="D8" s="19" t="s">
        <v>26</v>
      </c>
      <c r="E8" s="18" t="str">
        <f ca="1">IF(OR($B$9&gt;$B$7,$B$9&lt;$B$6),"",IF(SIMULADOR!E12="","",IF($B$9&gt;=71,MIN(SIMULADOR!E12,500000),SIMULADOR!E12)))</f>
        <v/>
      </c>
      <c r="F8" s="14" t="str">
        <f ca="1">IF(E8="","",VLOOKUP(SIMULADOR!D9,TAB_SEGURO,5,0)*(E8/(VLOOKUP(SIMULADOR!D9,TAB_SEGURO,2,0))))</f>
        <v/>
      </c>
      <c r="G8" s="15" t="str">
        <f ca="1">IF(E8="","",IF(OR(I8=TRUE,I7=TRUE),E8*10%,""))</f>
        <v/>
      </c>
      <c r="H8" s="15" t="str">
        <f ca="1">IF(F8="","",IF(OR(I8=TRUE,I7=TRUE),F8*10%,""))</f>
        <v/>
      </c>
      <c r="I8" s="25" t="b">
        <v>1</v>
      </c>
    </row>
    <row r="9" spans="2:9" ht="30.75" hidden="1" customHeight="1" x14ac:dyDescent="0.2">
      <c r="B9" s="27" t="b">
        <f ca="1">IF(B8&gt;0,IF(B8="","",DATEDIF(B8,TODAY(),"Y")))</f>
        <v>0</v>
      </c>
      <c r="D9" s="19" t="s">
        <v>25</v>
      </c>
      <c r="E9" s="18" t="str">
        <f ca="1">IF(OR($B$9&gt;$B$7,$B$9&lt;$B$6),"",IF(SIMULADOR!E13="","",IF($B$9&gt;=71,MIN(SIMULADOR!E13,500000),SIMULADOR!E13)))</f>
        <v/>
      </c>
      <c r="F9" s="14" t="str">
        <f ca="1">IF(E9="","",VLOOKUP(SIMULADOR!D9,TAB_SEGURO,4,0)*(E9/(VLOOKUP(SIMULADOR!D9,TAB_SEGURO,2,0))))</f>
        <v/>
      </c>
      <c r="G9" s="15" t="str">
        <f ca="1">IF(E9="","",IF(OR(I9=TRUE,I7=TRUE),E9*10%,""))</f>
        <v/>
      </c>
      <c r="H9" s="15" t="str">
        <f ca="1">IF(F9="","",IF(OR(I9=TRUE,I7=TRUE),F9*10%,""))</f>
        <v/>
      </c>
      <c r="I9" s="25" t="b">
        <v>1</v>
      </c>
    </row>
    <row r="10" spans="2:9" ht="32.25" hidden="1" customHeight="1" x14ac:dyDescent="0.2">
      <c r="D10" s="16"/>
      <c r="E10" s="11" t="s">
        <v>3</v>
      </c>
      <c r="F10" s="17">
        <f ca="1">SUM(F8:F9)</f>
        <v>0</v>
      </c>
      <c r="G10" s="13" t="s">
        <v>3</v>
      </c>
      <c r="H10" s="15">
        <f ca="1">SUM(H8:H9)</f>
        <v>0</v>
      </c>
    </row>
  </sheetData>
  <sheetProtection algorithmName="SHA-512" hashValue="354IkXSiHgq92D3nKhm5Ua+qRWeFC6hjE+ar1ujuAUSzvjS9db6DCAyOOLgDOenMjQVROpSWtYjHb/PS+Z0ofA==" saltValue="T7dkLiSF1C6MzsFnhJzt8g==" spinCount="100000" sheet="1" objects="1" scenarios="1"/>
  <mergeCells count="3">
    <mergeCell ref="D6:D7"/>
    <mergeCell ref="E6:F6"/>
    <mergeCell ref="G6:H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:H443"/>
  <sheetViews>
    <sheetView showGridLines="0" topLeftCell="F1" workbookViewId="0">
      <selection activeCell="F2" sqref="A2:XFD1048576"/>
    </sheetView>
  </sheetViews>
  <sheetFormatPr defaultColWidth="0" defaultRowHeight="12.75" zeroHeight="1" outlineLevelRow="1" x14ac:dyDescent="0.2"/>
  <cols>
    <col min="1" max="1" width="0" hidden="1" customWidth="1"/>
    <col min="2" max="2" width="31.28515625" hidden="1" customWidth="1"/>
    <col min="3" max="3" width="33.28515625" hidden="1" customWidth="1"/>
    <col min="4" max="4" width="27.7109375" hidden="1" customWidth="1"/>
    <col min="5" max="5" width="0" hidden="1" customWidth="1"/>
    <col min="6" max="6" width="9.140625" customWidth="1"/>
    <col min="7" max="7" width="9.140625" hidden="1" customWidth="1"/>
    <col min="8" max="8" width="11.7109375" hidden="1" customWidth="1"/>
    <col min="9" max="16384" width="9.140625" hidden="1"/>
  </cols>
  <sheetData>
    <row r="1" spans="2:8" ht="13.5" thickBot="1" x14ac:dyDescent="0.25">
      <c r="H1" s="6"/>
    </row>
    <row r="2" spans="2:8" ht="13.5" hidden="1" thickBot="1" x14ac:dyDescent="0.25"/>
    <row r="3" spans="2:8" ht="13.5" hidden="1" thickBot="1" x14ac:dyDescent="0.25"/>
    <row r="4" spans="2:8" ht="13.5" hidden="1" thickBot="1" x14ac:dyDescent="0.25">
      <c r="C4" s="2"/>
    </row>
    <row r="5" spans="2:8" ht="15.75" hidden="1" thickBot="1" x14ac:dyDescent="0.25">
      <c r="B5" s="127" t="s">
        <v>0</v>
      </c>
      <c r="C5" s="3" t="s">
        <v>18</v>
      </c>
    </row>
    <row r="6" spans="2:8" ht="15.75" hidden="1" thickBot="1" x14ac:dyDescent="0.25">
      <c r="B6" s="128"/>
      <c r="C6" s="1" t="s">
        <v>9</v>
      </c>
    </row>
    <row r="7" spans="2:8" ht="21" hidden="1" customHeight="1" thickBot="1" x14ac:dyDescent="0.25">
      <c r="B7" s="8" t="s">
        <v>12</v>
      </c>
      <c r="C7" s="4">
        <f>SIMULADOR!E12</f>
        <v>0</v>
      </c>
    </row>
    <row r="8" spans="2:8" ht="21" hidden="1" customHeight="1" thickBot="1" x14ac:dyDescent="0.25">
      <c r="B8" s="8" t="s">
        <v>11</v>
      </c>
      <c r="C8" s="4">
        <f>SIMULADOR!E13</f>
        <v>0</v>
      </c>
    </row>
    <row r="9" spans="2:8" ht="13.5" hidden="1" thickBot="1" x14ac:dyDescent="0.25"/>
    <row r="10" spans="2:8" ht="13.5" hidden="1" thickBot="1" x14ac:dyDescent="0.25">
      <c r="C10" s="2"/>
    </row>
    <row r="11" spans="2:8" ht="67.5" hidden="1" customHeight="1" thickBot="1" x14ac:dyDescent="0.25">
      <c r="B11" s="9" t="s">
        <v>10</v>
      </c>
      <c r="C11" s="5">
        <f>SIMULADOR!J21</f>
        <v>0</v>
      </c>
      <c r="D11" s="6">
        <f>SIMULADOR!J20</f>
        <v>0</v>
      </c>
    </row>
    <row r="12" spans="2:8" ht="13.5" hidden="1" thickBot="1" x14ac:dyDescent="0.25"/>
    <row r="13" spans="2:8" ht="30.75" hidden="1" thickBot="1" x14ac:dyDescent="0.25">
      <c r="B13" s="9" t="s">
        <v>16</v>
      </c>
      <c r="C13" s="7">
        <f>D11*C7</f>
        <v>0</v>
      </c>
    </row>
    <row r="14" spans="2:8" ht="30.75" hidden="1" thickBot="1" x14ac:dyDescent="0.25">
      <c r="B14" s="9" t="s">
        <v>17</v>
      </c>
      <c r="C14" s="7">
        <f>C11*C8</f>
        <v>0</v>
      </c>
    </row>
    <row r="15" spans="2:8" ht="13.5" hidden="1" thickBot="1" x14ac:dyDescent="0.25"/>
    <row r="16" spans="2:8" ht="45.75" hidden="1" thickBot="1" x14ac:dyDescent="0.25">
      <c r="B16" s="9" t="s">
        <v>21</v>
      </c>
      <c r="C16" s="3" t="str">
        <f>IF(SIMULADOR!C20="","",SIMULADOR!C20)</f>
        <v/>
      </c>
      <c r="D16" s="3" t="str">
        <f>IF(C16="","",IF((C16/12-INT(C16/12))*12=0,INT(C16/12)&amp;" anos.",INT(C16/12)&amp;" anos e "&amp;(C16/12-INT(C16/12))*12&amp;" meses."))</f>
        <v/>
      </c>
      <c r="H16" s="10"/>
    </row>
    <row r="17" spans="2:4" ht="13.5" hidden="1" thickBot="1" x14ac:dyDescent="0.25"/>
    <row r="18" spans="2:4" ht="30.75" hidden="1" thickBot="1" x14ac:dyDescent="0.25">
      <c r="B18" s="3" t="s">
        <v>15</v>
      </c>
      <c r="C18" s="3" t="s">
        <v>19</v>
      </c>
      <c r="D18" s="3" t="s">
        <v>20</v>
      </c>
    </row>
    <row r="19" spans="2:4" ht="15.75" hidden="1" thickBot="1" x14ac:dyDescent="0.25">
      <c r="B19" s="3" t="str">
        <f>IF(C16="","",C16)</f>
        <v/>
      </c>
      <c r="C19" s="4" t="str">
        <f>IFERROR(IF(B19="","",VLOOKUP(B19,$B$22:$D$443,2,0)),"")</f>
        <v/>
      </c>
      <c r="D19" s="4" t="str">
        <f>IFERROR(IF(B19="","",VLOOKUP(B19,$B$22:$D$443,3,0)),"")</f>
        <v/>
      </c>
    </row>
    <row r="20" spans="2:4" ht="13.5" hidden="1" thickBot="1" x14ac:dyDescent="0.25"/>
    <row r="21" spans="2:4" ht="13.5" hidden="1" thickBot="1" x14ac:dyDescent="0.25"/>
    <row r="22" spans="2:4" ht="30.75" outlineLevel="1" thickBot="1" x14ac:dyDescent="0.25">
      <c r="B22" s="3" t="s">
        <v>15</v>
      </c>
      <c r="C22" s="3" t="s">
        <v>13</v>
      </c>
      <c r="D22" s="3" t="s">
        <v>14</v>
      </c>
    </row>
    <row r="23" spans="2:4" ht="15.75" outlineLevel="1" thickBot="1" x14ac:dyDescent="0.25">
      <c r="B23" s="3">
        <v>60</v>
      </c>
      <c r="C23" s="4">
        <f>$C$7*(1-$D$11)/(PV((1+4.25%)^(1/12)-1,B23,-1,0)+PV(4.25%,B23/12,-1,0))</f>
        <v>0</v>
      </c>
      <c r="D23" s="4">
        <f>$C$8*(1-$C$11)/(PV((1+4.25%)^(1/12)-1,B23,-1,0)+PV(4.25%,B23/12,-1,0))</f>
        <v>0</v>
      </c>
    </row>
    <row r="24" spans="2:4" ht="15.75" outlineLevel="1" thickBot="1" x14ac:dyDescent="0.25">
      <c r="B24" s="3">
        <f>B23+1</f>
        <v>61</v>
      </c>
      <c r="C24" s="4">
        <f t="shared" ref="C24:C87" si="0">$C$7*(1-$D$11)/(PV((1+4.25%)^(1/12)-1,B24,-1,0)+PV(4.25%,B24/12,-1,0))</f>
        <v>0</v>
      </c>
      <c r="D24" s="4">
        <f t="shared" ref="D24:D87" si="1">$C$8*(1-$C$11)/(PV((1+4.25%)^(1/12)-1,B24,-1,0)+PV(4.25%,B24/12,-1,0))</f>
        <v>0</v>
      </c>
    </row>
    <row r="25" spans="2:4" ht="15.75" outlineLevel="1" thickBot="1" x14ac:dyDescent="0.25">
      <c r="B25" s="3">
        <f t="shared" ref="B25:B88" si="2">B24+1</f>
        <v>62</v>
      </c>
      <c r="C25" s="4">
        <f t="shared" si="0"/>
        <v>0</v>
      </c>
      <c r="D25" s="4">
        <f t="shared" si="1"/>
        <v>0</v>
      </c>
    </row>
    <row r="26" spans="2:4" ht="15.75" outlineLevel="1" thickBot="1" x14ac:dyDescent="0.25">
      <c r="B26" s="3">
        <f t="shared" si="2"/>
        <v>63</v>
      </c>
      <c r="C26" s="4">
        <f t="shared" si="0"/>
        <v>0</v>
      </c>
      <c r="D26" s="4">
        <f t="shared" si="1"/>
        <v>0</v>
      </c>
    </row>
    <row r="27" spans="2:4" ht="15.75" outlineLevel="1" thickBot="1" x14ac:dyDescent="0.25">
      <c r="B27" s="3">
        <f t="shared" si="2"/>
        <v>64</v>
      </c>
      <c r="C27" s="4">
        <f t="shared" si="0"/>
        <v>0</v>
      </c>
      <c r="D27" s="4">
        <f t="shared" si="1"/>
        <v>0</v>
      </c>
    </row>
    <row r="28" spans="2:4" ht="15.75" outlineLevel="1" thickBot="1" x14ac:dyDescent="0.25">
      <c r="B28" s="3">
        <f t="shared" si="2"/>
        <v>65</v>
      </c>
      <c r="C28" s="4">
        <f t="shared" si="0"/>
        <v>0</v>
      </c>
      <c r="D28" s="4">
        <f t="shared" si="1"/>
        <v>0</v>
      </c>
    </row>
    <row r="29" spans="2:4" ht="15.75" outlineLevel="1" thickBot="1" x14ac:dyDescent="0.25">
      <c r="B29" s="3">
        <f t="shared" si="2"/>
        <v>66</v>
      </c>
      <c r="C29" s="4">
        <f t="shared" si="0"/>
        <v>0</v>
      </c>
      <c r="D29" s="4">
        <f t="shared" si="1"/>
        <v>0</v>
      </c>
    </row>
    <row r="30" spans="2:4" ht="15.75" outlineLevel="1" thickBot="1" x14ac:dyDescent="0.25">
      <c r="B30" s="3">
        <f t="shared" si="2"/>
        <v>67</v>
      </c>
      <c r="C30" s="4">
        <f t="shared" si="0"/>
        <v>0</v>
      </c>
      <c r="D30" s="4">
        <f t="shared" si="1"/>
        <v>0</v>
      </c>
    </row>
    <row r="31" spans="2:4" ht="15.75" outlineLevel="1" thickBot="1" x14ac:dyDescent="0.25">
      <c r="B31" s="3">
        <f t="shared" si="2"/>
        <v>68</v>
      </c>
      <c r="C31" s="4">
        <f t="shared" si="0"/>
        <v>0</v>
      </c>
      <c r="D31" s="4">
        <f t="shared" si="1"/>
        <v>0</v>
      </c>
    </row>
    <row r="32" spans="2:4" ht="15.75" outlineLevel="1" thickBot="1" x14ac:dyDescent="0.25">
      <c r="B32" s="3">
        <f t="shared" si="2"/>
        <v>69</v>
      </c>
      <c r="C32" s="4">
        <f t="shared" si="0"/>
        <v>0</v>
      </c>
      <c r="D32" s="4">
        <f t="shared" si="1"/>
        <v>0</v>
      </c>
    </row>
    <row r="33" spans="2:4" ht="15.75" outlineLevel="1" thickBot="1" x14ac:dyDescent="0.25">
      <c r="B33" s="3">
        <f t="shared" si="2"/>
        <v>70</v>
      </c>
      <c r="C33" s="4">
        <f t="shared" si="0"/>
        <v>0</v>
      </c>
      <c r="D33" s="4">
        <f t="shared" si="1"/>
        <v>0</v>
      </c>
    </row>
    <row r="34" spans="2:4" ht="15.75" outlineLevel="1" thickBot="1" x14ac:dyDescent="0.25">
      <c r="B34" s="3">
        <f t="shared" si="2"/>
        <v>71</v>
      </c>
      <c r="C34" s="4">
        <f t="shared" si="0"/>
        <v>0</v>
      </c>
      <c r="D34" s="4">
        <f t="shared" si="1"/>
        <v>0</v>
      </c>
    </row>
    <row r="35" spans="2:4" ht="15.75" outlineLevel="1" thickBot="1" x14ac:dyDescent="0.25">
      <c r="B35" s="3">
        <f t="shared" si="2"/>
        <v>72</v>
      </c>
      <c r="C35" s="4">
        <f t="shared" si="0"/>
        <v>0</v>
      </c>
      <c r="D35" s="4">
        <f t="shared" si="1"/>
        <v>0</v>
      </c>
    </row>
    <row r="36" spans="2:4" ht="15.75" outlineLevel="1" thickBot="1" x14ac:dyDescent="0.25">
      <c r="B36" s="3">
        <f t="shared" si="2"/>
        <v>73</v>
      </c>
      <c r="C36" s="4">
        <f t="shared" si="0"/>
        <v>0</v>
      </c>
      <c r="D36" s="4">
        <f t="shared" si="1"/>
        <v>0</v>
      </c>
    </row>
    <row r="37" spans="2:4" ht="15.75" outlineLevel="1" thickBot="1" x14ac:dyDescent="0.25">
      <c r="B37" s="3">
        <f t="shared" si="2"/>
        <v>74</v>
      </c>
      <c r="C37" s="4">
        <f t="shared" si="0"/>
        <v>0</v>
      </c>
      <c r="D37" s="4">
        <f t="shared" si="1"/>
        <v>0</v>
      </c>
    </row>
    <row r="38" spans="2:4" ht="15.75" outlineLevel="1" thickBot="1" x14ac:dyDescent="0.25">
      <c r="B38" s="3">
        <f t="shared" si="2"/>
        <v>75</v>
      </c>
      <c r="C38" s="4">
        <f t="shared" si="0"/>
        <v>0</v>
      </c>
      <c r="D38" s="4">
        <f t="shared" si="1"/>
        <v>0</v>
      </c>
    </row>
    <row r="39" spans="2:4" ht="15.75" outlineLevel="1" thickBot="1" x14ac:dyDescent="0.25">
      <c r="B39" s="3">
        <f t="shared" si="2"/>
        <v>76</v>
      </c>
      <c r="C39" s="4">
        <f t="shared" si="0"/>
        <v>0</v>
      </c>
      <c r="D39" s="4">
        <f t="shared" si="1"/>
        <v>0</v>
      </c>
    </row>
    <row r="40" spans="2:4" ht="15.75" outlineLevel="1" thickBot="1" x14ac:dyDescent="0.25">
      <c r="B40" s="3">
        <f t="shared" si="2"/>
        <v>77</v>
      </c>
      <c r="C40" s="4">
        <f t="shared" si="0"/>
        <v>0</v>
      </c>
      <c r="D40" s="4">
        <f t="shared" si="1"/>
        <v>0</v>
      </c>
    </row>
    <row r="41" spans="2:4" ht="15.75" outlineLevel="1" thickBot="1" x14ac:dyDescent="0.25">
      <c r="B41" s="3">
        <f t="shared" si="2"/>
        <v>78</v>
      </c>
      <c r="C41" s="4">
        <f t="shared" si="0"/>
        <v>0</v>
      </c>
      <c r="D41" s="4">
        <f t="shared" si="1"/>
        <v>0</v>
      </c>
    </row>
    <row r="42" spans="2:4" ht="15.75" outlineLevel="1" thickBot="1" x14ac:dyDescent="0.25">
      <c r="B42" s="3">
        <f t="shared" si="2"/>
        <v>79</v>
      </c>
      <c r="C42" s="4">
        <f t="shared" si="0"/>
        <v>0</v>
      </c>
      <c r="D42" s="4">
        <f t="shared" si="1"/>
        <v>0</v>
      </c>
    </row>
    <row r="43" spans="2:4" ht="15.75" outlineLevel="1" thickBot="1" x14ac:dyDescent="0.25">
      <c r="B43" s="3">
        <f t="shared" si="2"/>
        <v>80</v>
      </c>
      <c r="C43" s="4">
        <f t="shared" si="0"/>
        <v>0</v>
      </c>
      <c r="D43" s="4">
        <f t="shared" si="1"/>
        <v>0</v>
      </c>
    </row>
    <row r="44" spans="2:4" ht="15.75" outlineLevel="1" thickBot="1" x14ac:dyDescent="0.25">
      <c r="B44" s="3">
        <f t="shared" si="2"/>
        <v>81</v>
      </c>
      <c r="C44" s="4">
        <f t="shared" si="0"/>
        <v>0</v>
      </c>
      <c r="D44" s="4">
        <f t="shared" si="1"/>
        <v>0</v>
      </c>
    </row>
    <row r="45" spans="2:4" ht="15.75" outlineLevel="1" thickBot="1" x14ac:dyDescent="0.25">
      <c r="B45" s="3">
        <f t="shared" si="2"/>
        <v>82</v>
      </c>
      <c r="C45" s="4">
        <f t="shared" si="0"/>
        <v>0</v>
      </c>
      <c r="D45" s="4">
        <f t="shared" si="1"/>
        <v>0</v>
      </c>
    </row>
    <row r="46" spans="2:4" ht="15.75" outlineLevel="1" thickBot="1" x14ac:dyDescent="0.25">
      <c r="B46" s="3">
        <f t="shared" si="2"/>
        <v>83</v>
      </c>
      <c r="C46" s="4">
        <f t="shared" si="0"/>
        <v>0</v>
      </c>
      <c r="D46" s="4">
        <f t="shared" si="1"/>
        <v>0</v>
      </c>
    </row>
    <row r="47" spans="2:4" ht="15.75" outlineLevel="1" thickBot="1" x14ac:dyDescent="0.25">
      <c r="B47" s="3">
        <f t="shared" si="2"/>
        <v>84</v>
      </c>
      <c r="C47" s="4">
        <f t="shared" si="0"/>
        <v>0</v>
      </c>
      <c r="D47" s="4">
        <f t="shared" si="1"/>
        <v>0</v>
      </c>
    </row>
    <row r="48" spans="2:4" ht="15.75" outlineLevel="1" thickBot="1" x14ac:dyDescent="0.25">
      <c r="B48" s="3">
        <f t="shared" si="2"/>
        <v>85</v>
      </c>
      <c r="C48" s="4">
        <f t="shared" si="0"/>
        <v>0</v>
      </c>
      <c r="D48" s="4">
        <f t="shared" si="1"/>
        <v>0</v>
      </c>
    </row>
    <row r="49" spans="2:4" ht="15.75" outlineLevel="1" thickBot="1" x14ac:dyDescent="0.25">
      <c r="B49" s="3">
        <f t="shared" si="2"/>
        <v>86</v>
      </c>
      <c r="C49" s="4">
        <f t="shared" si="0"/>
        <v>0</v>
      </c>
      <c r="D49" s="4">
        <f t="shared" si="1"/>
        <v>0</v>
      </c>
    </row>
    <row r="50" spans="2:4" ht="15.75" outlineLevel="1" thickBot="1" x14ac:dyDescent="0.25">
      <c r="B50" s="3">
        <f t="shared" si="2"/>
        <v>87</v>
      </c>
      <c r="C50" s="4">
        <f t="shared" si="0"/>
        <v>0</v>
      </c>
      <c r="D50" s="4">
        <f t="shared" si="1"/>
        <v>0</v>
      </c>
    </row>
    <row r="51" spans="2:4" ht="15.75" outlineLevel="1" thickBot="1" x14ac:dyDescent="0.25">
      <c r="B51" s="3">
        <f t="shared" si="2"/>
        <v>88</v>
      </c>
      <c r="C51" s="4">
        <f t="shared" si="0"/>
        <v>0</v>
      </c>
      <c r="D51" s="4">
        <f t="shared" si="1"/>
        <v>0</v>
      </c>
    </row>
    <row r="52" spans="2:4" ht="15.75" outlineLevel="1" thickBot="1" x14ac:dyDescent="0.25">
      <c r="B52" s="3">
        <f t="shared" si="2"/>
        <v>89</v>
      </c>
      <c r="C52" s="4">
        <f t="shared" si="0"/>
        <v>0</v>
      </c>
      <c r="D52" s="4">
        <f t="shared" si="1"/>
        <v>0</v>
      </c>
    </row>
    <row r="53" spans="2:4" ht="15.75" outlineLevel="1" thickBot="1" x14ac:dyDescent="0.25">
      <c r="B53" s="3">
        <f t="shared" si="2"/>
        <v>90</v>
      </c>
      <c r="C53" s="4">
        <f t="shared" si="0"/>
        <v>0</v>
      </c>
      <c r="D53" s="4">
        <f t="shared" si="1"/>
        <v>0</v>
      </c>
    </row>
    <row r="54" spans="2:4" ht="15.75" outlineLevel="1" thickBot="1" x14ac:dyDescent="0.25">
      <c r="B54" s="3">
        <f t="shared" si="2"/>
        <v>91</v>
      </c>
      <c r="C54" s="4">
        <f t="shared" si="0"/>
        <v>0</v>
      </c>
      <c r="D54" s="4">
        <f t="shared" si="1"/>
        <v>0</v>
      </c>
    </row>
    <row r="55" spans="2:4" ht="15.75" outlineLevel="1" thickBot="1" x14ac:dyDescent="0.25">
      <c r="B55" s="3">
        <f t="shared" si="2"/>
        <v>92</v>
      </c>
      <c r="C55" s="4">
        <f t="shared" si="0"/>
        <v>0</v>
      </c>
      <c r="D55" s="4">
        <f t="shared" si="1"/>
        <v>0</v>
      </c>
    </row>
    <row r="56" spans="2:4" ht="15.75" outlineLevel="1" thickBot="1" x14ac:dyDescent="0.25">
      <c r="B56" s="3">
        <f t="shared" si="2"/>
        <v>93</v>
      </c>
      <c r="C56" s="4">
        <f t="shared" si="0"/>
        <v>0</v>
      </c>
      <c r="D56" s="4">
        <f t="shared" si="1"/>
        <v>0</v>
      </c>
    </row>
    <row r="57" spans="2:4" ht="15.75" outlineLevel="1" thickBot="1" x14ac:dyDescent="0.25">
      <c r="B57" s="3">
        <f t="shared" si="2"/>
        <v>94</v>
      </c>
      <c r="C57" s="4">
        <f t="shared" si="0"/>
        <v>0</v>
      </c>
      <c r="D57" s="4">
        <f t="shared" si="1"/>
        <v>0</v>
      </c>
    </row>
    <row r="58" spans="2:4" ht="15.75" outlineLevel="1" thickBot="1" x14ac:dyDescent="0.25">
      <c r="B58" s="3">
        <f t="shared" si="2"/>
        <v>95</v>
      </c>
      <c r="C58" s="4">
        <f t="shared" si="0"/>
        <v>0</v>
      </c>
      <c r="D58" s="4">
        <f t="shared" si="1"/>
        <v>0</v>
      </c>
    </row>
    <row r="59" spans="2:4" ht="15.75" outlineLevel="1" thickBot="1" x14ac:dyDescent="0.25">
      <c r="B59" s="3">
        <f t="shared" si="2"/>
        <v>96</v>
      </c>
      <c r="C59" s="4">
        <f t="shared" si="0"/>
        <v>0</v>
      </c>
      <c r="D59" s="4">
        <f t="shared" si="1"/>
        <v>0</v>
      </c>
    </row>
    <row r="60" spans="2:4" ht="15.75" outlineLevel="1" thickBot="1" x14ac:dyDescent="0.25">
      <c r="B60" s="3">
        <f t="shared" si="2"/>
        <v>97</v>
      </c>
      <c r="C60" s="4">
        <f t="shared" si="0"/>
        <v>0</v>
      </c>
      <c r="D60" s="4">
        <f t="shared" si="1"/>
        <v>0</v>
      </c>
    </row>
    <row r="61" spans="2:4" ht="15.75" outlineLevel="1" thickBot="1" x14ac:dyDescent="0.25">
      <c r="B61" s="3">
        <f t="shared" si="2"/>
        <v>98</v>
      </c>
      <c r="C61" s="4">
        <f t="shared" si="0"/>
        <v>0</v>
      </c>
      <c r="D61" s="4">
        <f t="shared" si="1"/>
        <v>0</v>
      </c>
    </row>
    <row r="62" spans="2:4" ht="15.75" outlineLevel="1" thickBot="1" x14ac:dyDescent="0.25">
      <c r="B62" s="3">
        <f t="shared" si="2"/>
        <v>99</v>
      </c>
      <c r="C62" s="4">
        <f t="shared" si="0"/>
        <v>0</v>
      </c>
      <c r="D62" s="4">
        <f t="shared" si="1"/>
        <v>0</v>
      </c>
    </row>
    <row r="63" spans="2:4" ht="15.75" outlineLevel="1" thickBot="1" x14ac:dyDescent="0.25">
      <c r="B63" s="3">
        <f t="shared" si="2"/>
        <v>100</v>
      </c>
      <c r="C63" s="4">
        <f t="shared" si="0"/>
        <v>0</v>
      </c>
      <c r="D63" s="4">
        <f t="shared" si="1"/>
        <v>0</v>
      </c>
    </row>
    <row r="64" spans="2:4" ht="15.75" outlineLevel="1" thickBot="1" x14ac:dyDescent="0.25">
      <c r="B64" s="3">
        <f t="shared" si="2"/>
        <v>101</v>
      </c>
      <c r="C64" s="4">
        <f t="shared" si="0"/>
        <v>0</v>
      </c>
      <c r="D64" s="4">
        <f t="shared" si="1"/>
        <v>0</v>
      </c>
    </row>
    <row r="65" spans="2:4" ht="15.75" outlineLevel="1" thickBot="1" x14ac:dyDescent="0.25">
      <c r="B65" s="3">
        <f t="shared" si="2"/>
        <v>102</v>
      </c>
      <c r="C65" s="4">
        <f t="shared" si="0"/>
        <v>0</v>
      </c>
      <c r="D65" s="4">
        <f t="shared" si="1"/>
        <v>0</v>
      </c>
    </row>
    <row r="66" spans="2:4" ht="15.75" outlineLevel="1" thickBot="1" x14ac:dyDescent="0.25">
      <c r="B66" s="3">
        <f t="shared" si="2"/>
        <v>103</v>
      </c>
      <c r="C66" s="4">
        <f t="shared" si="0"/>
        <v>0</v>
      </c>
      <c r="D66" s="4">
        <f t="shared" si="1"/>
        <v>0</v>
      </c>
    </row>
    <row r="67" spans="2:4" ht="15.75" outlineLevel="1" thickBot="1" x14ac:dyDescent="0.25">
      <c r="B67" s="3">
        <f t="shared" si="2"/>
        <v>104</v>
      </c>
      <c r="C67" s="4">
        <f t="shared" si="0"/>
        <v>0</v>
      </c>
      <c r="D67" s="4">
        <f t="shared" si="1"/>
        <v>0</v>
      </c>
    </row>
    <row r="68" spans="2:4" ht="15.75" outlineLevel="1" thickBot="1" x14ac:dyDescent="0.25">
      <c r="B68" s="3">
        <f t="shared" si="2"/>
        <v>105</v>
      </c>
      <c r="C68" s="4">
        <f t="shared" si="0"/>
        <v>0</v>
      </c>
      <c r="D68" s="4">
        <f t="shared" si="1"/>
        <v>0</v>
      </c>
    </row>
    <row r="69" spans="2:4" ht="15.75" outlineLevel="1" thickBot="1" x14ac:dyDescent="0.25">
      <c r="B69" s="3">
        <f t="shared" si="2"/>
        <v>106</v>
      </c>
      <c r="C69" s="4">
        <f t="shared" si="0"/>
        <v>0</v>
      </c>
      <c r="D69" s="4">
        <f t="shared" si="1"/>
        <v>0</v>
      </c>
    </row>
    <row r="70" spans="2:4" ht="15.75" outlineLevel="1" thickBot="1" x14ac:dyDescent="0.25">
      <c r="B70" s="3">
        <f t="shared" si="2"/>
        <v>107</v>
      </c>
      <c r="C70" s="4">
        <f t="shared" si="0"/>
        <v>0</v>
      </c>
      <c r="D70" s="4">
        <f t="shared" si="1"/>
        <v>0</v>
      </c>
    </row>
    <row r="71" spans="2:4" ht="15.75" outlineLevel="1" thickBot="1" x14ac:dyDescent="0.25">
      <c r="B71" s="3">
        <f t="shared" si="2"/>
        <v>108</v>
      </c>
      <c r="C71" s="4">
        <f t="shared" si="0"/>
        <v>0</v>
      </c>
      <c r="D71" s="4">
        <f t="shared" si="1"/>
        <v>0</v>
      </c>
    </row>
    <row r="72" spans="2:4" ht="15.75" outlineLevel="1" thickBot="1" x14ac:dyDescent="0.25">
      <c r="B72" s="3">
        <f t="shared" si="2"/>
        <v>109</v>
      </c>
      <c r="C72" s="4">
        <f t="shared" si="0"/>
        <v>0</v>
      </c>
      <c r="D72" s="4">
        <f t="shared" si="1"/>
        <v>0</v>
      </c>
    </row>
    <row r="73" spans="2:4" ht="15.75" outlineLevel="1" thickBot="1" x14ac:dyDescent="0.25">
      <c r="B73" s="3">
        <f t="shared" si="2"/>
        <v>110</v>
      </c>
      <c r="C73" s="4">
        <f t="shared" si="0"/>
        <v>0</v>
      </c>
      <c r="D73" s="4">
        <f t="shared" si="1"/>
        <v>0</v>
      </c>
    </row>
    <row r="74" spans="2:4" ht="15.75" outlineLevel="1" thickBot="1" x14ac:dyDescent="0.25">
      <c r="B74" s="3">
        <f t="shared" si="2"/>
        <v>111</v>
      </c>
      <c r="C74" s="4">
        <f t="shared" si="0"/>
        <v>0</v>
      </c>
      <c r="D74" s="4">
        <f t="shared" si="1"/>
        <v>0</v>
      </c>
    </row>
    <row r="75" spans="2:4" ht="15.75" outlineLevel="1" thickBot="1" x14ac:dyDescent="0.25">
      <c r="B75" s="3">
        <f t="shared" si="2"/>
        <v>112</v>
      </c>
      <c r="C75" s="4">
        <f t="shared" si="0"/>
        <v>0</v>
      </c>
      <c r="D75" s="4">
        <f t="shared" si="1"/>
        <v>0</v>
      </c>
    </row>
    <row r="76" spans="2:4" ht="15.75" outlineLevel="1" thickBot="1" x14ac:dyDescent="0.25">
      <c r="B76" s="3">
        <f t="shared" si="2"/>
        <v>113</v>
      </c>
      <c r="C76" s="4">
        <f t="shared" si="0"/>
        <v>0</v>
      </c>
      <c r="D76" s="4">
        <f t="shared" si="1"/>
        <v>0</v>
      </c>
    </row>
    <row r="77" spans="2:4" ht="15.75" outlineLevel="1" thickBot="1" x14ac:dyDescent="0.25">
      <c r="B77" s="3">
        <f t="shared" si="2"/>
        <v>114</v>
      </c>
      <c r="C77" s="4">
        <f t="shared" si="0"/>
        <v>0</v>
      </c>
      <c r="D77" s="4">
        <f t="shared" si="1"/>
        <v>0</v>
      </c>
    </row>
    <row r="78" spans="2:4" ht="15.75" outlineLevel="1" thickBot="1" x14ac:dyDescent="0.25">
      <c r="B78" s="3">
        <f t="shared" si="2"/>
        <v>115</v>
      </c>
      <c r="C78" s="4">
        <f t="shared" si="0"/>
        <v>0</v>
      </c>
      <c r="D78" s="4">
        <f t="shared" si="1"/>
        <v>0</v>
      </c>
    </row>
    <row r="79" spans="2:4" ht="15.75" outlineLevel="1" thickBot="1" x14ac:dyDescent="0.25">
      <c r="B79" s="3">
        <f t="shared" si="2"/>
        <v>116</v>
      </c>
      <c r="C79" s="4">
        <f t="shared" si="0"/>
        <v>0</v>
      </c>
      <c r="D79" s="4">
        <f t="shared" si="1"/>
        <v>0</v>
      </c>
    </row>
    <row r="80" spans="2:4" ht="15.75" outlineLevel="1" thickBot="1" x14ac:dyDescent="0.25">
      <c r="B80" s="3">
        <f t="shared" si="2"/>
        <v>117</v>
      </c>
      <c r="C80" s="4">
        <f t="shared" si="0"/>
        <v>0</v>
      </c>
      <c r="D80" s="4">
        <f t="shared" si="1"/>
        <v>0</v>
      </c>
    </row>
    <row r="81" spans="2:4" ht="15.75" outlineLevel="1" thickBot="1" x14ac:dyDescent="0.25">
      <c r="B81" s="3">
        <f t="shared" si="2"/>
        <v>118</v>
      </c>
      <c r="C81" s="4">
        <f t="shared" si="0"/>
        <v>0</v>
      </c>
      <c r="D81" s="4">
        <f t="shared" si="1"/>
        <v>0</v>
      </c>
    </row>
    <row r="82" spans="2:4" ht="15.75" outlineLevel="1" thickBot="1" x14ac:dyDescent="0.25">
      <c r="B82" s="3">
        <f t="shared" si="2"/>
        <v>119</v>
      </c>
      <c r="C82" s="4">
        <f t="shared" si="0"/>
        <v>0</v>
      </c>
      <c r="D82" s="4">
        <f t="shared" si="1"/>
        <v>0</v>
      </c>
    </row>
    <row r="83" spans="2:4" ht="15.75" outlineLevel="1" thickBot="1" x14ac:dyDescent="0.25">
      <c r="B83" s="3">
        <f t="shared" si="2"/>
        <v>120</v>
      </c>
      <c r="C83" s="4">
        <f t="shared" si="0"/>
        <v>0</v>
      </c>
      <c r="D83" s="4">
        <f t="shared" si="1"/>
        <v>0</v>
      </c>
    </row>
    <row r="84" spans="2:4" ht="15.75" outlineLevel="1" thickBot="1" x14ac:dyDescent="0.25">
      <c r="B84" s="3">
        <f t="shared" si="2"/>
        <v>121</v>
      </c>
      <c r="C84" s="4">
        <f t="shared" si="0"/>
        <v>0</v>
      </c>
      <c r="D84" s="4">
        <f t="shared" si="1"/>
        <v>0</v>
      </c>
    </row>
    <row r="85" spans="2:4" ht="15.75" outlineLevel="1" thickBot="1" x14ac:dyDescent="0.25">
      <c r="B85" s="3">
        <f t="shared" si="2"/>
        <v>122</v>
      </c>
      <c r="C85" s="4">
        <f t="shared" si="0"/>
        <v>0</v>
      </c>
      <c r="D85" s="4">
        <f t="shared" si="1"/>
        <v>0</v>
      </c>
    </row>
    <row r="86" spans="2:4" ht="15.75" outlineLevel="1" thickBot="1" x14ac:dyDescent="0.25">
      <c r="B86" s="3">
        <f t="shared" si="2"/>
        <v>123</v>
      </c>
      <c r="C86" s="4">
        <f t="shared" si="0"/>
        <v>0</v>
      </c>
      <c r="D86" s="4">
        <f t="shared" si="1"/>
        <v>0</v>
      </c>
    </row>
    <row r="87" spans="2:4" ht="15.75" outlineLevel="1" thickBot="1" x14ac:dyDescent="0.25">
      <c r="B87" s="3">
        <f t="shared" si="2"/>
        <v>124</v>
      </c>
      <c r="C87" s="4">
        <f t="shared" si="0"/>
        <v>0</v>
      </c>
      <c r="D87" s="4">
        <f t="shared" si="1"/>
        <v>0</v>
      </c>
    </row>
    <row r="88" spans="2:4" ht="15.75" outlineLevel="1" thickBot="1" x14ac:dyDescent="0.25">
      <c r="B88" s="3">
        <f t="shared" si="2"/>
        <v>125</v>
      </c>
      <c r="C88" s="4">
        <f t="shared" ref="C88:C151" si="3">$C$7*(1-$D$11)/(PV((1+4.25%)^(1/12)-1,B88,-1,0)+PV(4.25%,B88/12,-1,0))</f>
        <v>0</v>
      </c>
      <c r="D88" s="4">
        <f t="shared" ref="D88:D151" si="4">$C$8*(1-$C$11)/(PV((1+4.25%)^(1/12)-1,B88,-1,0)+PV(4.25%,B88/12,-1,0))</f>
        <v>0</v>
      </c>
    </row>
    <row r="89" spans="2:4" ht="15.75" outlineLevel="1" thickBot="1" x14ac:dyDescent="0.25">
      <c r="B89" s="3">
        <f t="shared" ref="B89:B152" si="5">B88+1</f>
        <v>126</v>
      </c>
      <c r="C89" s="4">
        <f t="shared" si="3"/>
        <v>0</v>
      </c>
      <c r="D89" s="4">
        <f t="shared" si="4"/>
        <v>0</v>
      </c>
    </row>
    <row r="90" spans="2:4" ht="15.75" outlineLevel="1" thickBot="1" x14ac:dyDescent="0.25">
      <c r="B90" s="3">
        <f t="shared" si="5"/>
        <v>127</v>
      </c>
      <c r="C90" s="4">
        <f t="shared" si="3"/>
        <v>0</v>
      </c>
      <c r="D90" s="4">
        <f t="shared" si="4"/>
        <v>0</v>
      </c>
    </row>
    <row r="91" spans="2:4" ht="15.75" outlineLevel="1" thickBot="1" x14ac:dyDescent="0.25">
      <c r="B91" s="3">
        <f t="shared" si="5"/>
        <v>128</v>
      </c>
      <c r="C91" s="4">
        <f t="shared" si="3"/>
        <v>0</v>
      </c>
      <c r="D91" s="4">
        <f t="shared" si="4"/>
        <v>0</v>
      </c>
    </row>
    <row r="92" spans="2:4" ht="15.75" outlineLevel="1" thickBot="1" x14ac:dyDescent="0.25">
      <c r="B92" s="3">
        <f t="shared" si="5"/>
        <v>129</v>
      </c>
      <c r="C92" s="4">
        <f t="shared" si="3"/>
        <v>0</v>
      </c>
      <c r="D92" s="4">
        <f t="shared" si="4"/>
        <v>0</v>
      </c>
    </row>
    <row r="93" spans="2:4" ht="15.75" outlineLevel="1" thickBot="1" x14ac:dyDescent="0.25">
      <c r="B93" s="3">
        <f t="shared" si="5"/>
        <v>130</v>
      </c>
      <c r="C93" s="4">
        <f t="shared" si="3"/>
        <v>0</v>
      </c>
      <c r="D93" s="4">
        <f t="shared" si="4"/>
        <v>0</v>
      </c>
    </row>
    <row r="94" spans="2:4" ht="15.75" outlineLevel="1" thickBot="1" x14ac:dyDescent="0.25">
      <c r="B94" s="3">
        <f t="shared" si="5"/>
        <v>131</v>
      </c>
      <c r="C94" s="4">
        <f t="shared" si="3"/>
        <v>0</v>
      </c>
      <c r="D94" s="4">
        <f t="shared" si="4"/>
        <v>0</v>
      </c>
    </row>
    <row r="95" spans="2:4" ht="15.75" outlineLevel="1" thickBot="1" x14ac:dyDescent="0.25">
      <c r="B95" s="3">
        <f t="shared" si="5"/>
        <v>132</v>
      </c>
      <c r="C95" s="4">
        <f t="shared" si="3"/>
        <v>0</v>
      </c>
      <c r="D95" s="4">
        <f t="shared" si="4"/>
        <v>0</v>
      </c>
    </row>
    <row r="96" spans="2:4" ht="15.75" outlineLevel="1" thickBot="1" x14ac:dyDescent="0.25">
      <c r="B96" s="3">
        <f t="shared" si="5"/>
        <v>133</v>
      </c>
      <c r="C96" s="4">
        <f t="shared" si="3"/>
        <v>0</v>
      </c>
      <c r="D96" s="4">
        <f t="shared" si="4"/>
        <v>0</v>
      </c>
    </row>
    <row r="97" spans="2:4" ht="15.75" outlineLevel="1" thickBot="1" x14ac:dyDescent="0.25">
      <c r="B97" s="3">
        <f t="shared" si="5"/>
        <v>134</v>
      </c>
      <c r="C97" s="4">
        <f t="shared" si="3"/>
        <v>0</v>
      </c>
      <c r="D97" s="4">
        <f t="shared" si="4"/>
        <v>0</v>
      </c>
    </row>
    <row r="98" spans="2:4" ht="15.75" outlineLevel="1" thickBot="1" x14ac:dyDescent="0.25">
      <c r="B98" s="3">
        <f t="shared" si="5"/>
        <v>135</v>
      </c>
      <c r="C98" s="4">
        <f t="shared" si="3"/>
        <v>0</v>
      </c>
      <c r="D98" s="4">
        <f t="shared" si="4"/>
        <v>0</v>
      </c>
    </row>
    <row r="99" spans="2:4" ht="15.75" outlineLevel="1" thickBot="1" x14ac:dyDescent="0.25">
      <c r="B99" s="3">
        <f t="shared" si="5"/>
        <v>136</v>
      </c>
      <c r="C99" s="4">
        <f t="shared" si="3"/>
        <v>0</v>
      </c>
      <c r="D99" s="4">
        <f t="shared" si="4"/>
        <v>0</v>
      </c>
    </row>
    <row r="100" spans="2:4" ht="15.75" outlineLevel="1" thickBot="1" x14ac:dyDescent="0.25">
      <c r="B100" s="3">
        <f t="shared" si="5"/>
        <v>137</v>
      </c>
      <c r="C100" s="4">
        <f t="shared" si="3"/>
        <v>0</v>
      </c>
      <c r="D100" s="4">
        <f t="shared" si="4"/>
        <v>0</v>
      </c>
    </row>
    <row r="101" spans="2:4" ht="15.75" outlineLevel="1" thickBot="1" x14ac:dyDescent="0.25">
      <c r="B101" s="3">
        <f t="shared" si="5"/>
        <v>138</v>
      </c>
      <c r="C101" s="4">
        <f t="shared" si="3"/>
        <v>0</v>
      </c>
      <c r="D101" s="4">
        <f t="shared" si="4"/>
        <v>0</v>
      </c>
    </row>
    <row r="102" spans="2:4" ht="15.75" outlineLevel="1" thickBot="1" x14ac:dyDescent="0.25">
      <c r="B102" s="3">
        <f t="shared" si="5"/>
        <v>139</v>
      </c>
      <c r="C102" s="4">
        <f t="shared" si="3"/>
        <v>0</v>
      </c>
      <c r="D102" s="4">
        <f t="shared" si="4"/>
        <v>0</v>
      </c>
    </row>
    <row r="103" spans="2:4" ht="15.75" outlineLevel="1" thickBot="1" x14ac:dyDescent="0.25">
      <c r="B103" s="3">
        <f t="shared" si="5"/>
        <v>140</v>
      </c>
      <c r="C103" s="4">
        <f t="shared" si="3"/>
        <v>0</v>
      </c>
      <c r="D103" s="4">
        <f t="shared" si="4"/>
        <v>0</v>
      </c>
    </row>
    <row r="104" spans="2:4" ht="15.75" outlineLevel="1" thickBot="1" x14ac:dyDescent="0.25">
      <c r="B104" s="3">
        <f t="shared" si="5"/>
        <v>141</v>
      </c>
      <c r="C104" s="4">
        <f t="shared" si="3"/>
        <v>0</v>
      </c>
      <c r="D104" s="4">
        <f t="shared" si="4"/>
        <v>0</v>
      </c>
    </row>
    <row r="105" spans="2:4" ht="15.75" outlineLevel="1" thickBot="1" x14ac:dyDescent="0.25">
      <c r="B105" s="3">
        <f t="shared" si="5"/>
        <v>142</v>
      </c>
      <c r="C105" s="4">
        <f t="shared" si="3"/>
        <v>0</v>
      </c>
      <c r="D105" s="4">
        <f t="shared" si="4"/>
        <v>0</v>
      </c>
    </row>
    <row r="106" spans="2:4" ht="15.75" outlineLevel="1" thickBot="1" x14ac:dyDescent="0.25">
      <c r="B106" s="3">
        <f t="shared" si="5"/>
        <v>143</v>
      </c>
      <c r="C106" s="4">
        <f t="shared" si="3"/>
        <v>0</v>
      </c>
      <c r="D106" s="4">
        <f t="shared" si="4"/>
        <v>0</v>
      </c>
    </row>
    <row r="107" spans="2:4" ht="15.75" outlineLevel="1" thickBot="1" x14ac:dyDescent="0.25">
      <c r="B107" s="3">
        <f t="shared" si="5"/>
        <v>144</v>
      </c>
      <c r="C107" s="4">
        <f t="shared" si="3"/>
        <v>0</v>
      </c>
      <c r="D107" s="4">
        <f t="shared" si="4"/>
        <v>0</v>
      </c>
    </row>
    <row r="108" spans="2:4" ht="15.75" outlineLevel="1" thickBot="1" x14ac:dyDescent="0.25">
      <c r="B108" s="3">
        <f t="shared" si="5"/>
        <v>145</v>
      </c>
      <c r="C108" s="4">
        <f t="shared" si="3"/>
        <v>0</v>
      </c>
      <c r="D108" s="4">
        <f t="shared" si="4"/>
        <v>0</v>
      </c>
    </row>
    <row r="109" spans="2:4" ht="15.75" outlineLevel="1" thickBot="1" x14ac:dyDescent="0.25">
      <c r="B109" s="3">
        <f t="shared" si="5"/>
        <v>146</v>
      </c>
      <c r="C109" s="4">
        <f t="shared" si="3"/>
        <v>0</v>
      </c>
      <c r="D109" s="4">
        <f t="shared" si="4"/>
        <v>0</v>
      </c>
    </row>
    <row r="110" spans="2:4" ht="15.75" outlineLevel="1" thickBot="1" x14ac:dyDescent="0.25">
      <c r="B110" s="3">
        <f t="shared" si="5"/>
        <v>147</v>
      </c>
      <c r="C110" s="4">
        <f t="shared" si="3"/>
        <v>0</v>
      </c>
      <c r="D110" s="4">
        <f t="shared" si="4"/>
        <v>0</v>
      </c>
    </row>
    <row r="111" spans="2:4" ht="15.75" outlineLevel="1" thickBot="1" x14ac:dyDescent="0.25">
      <c r="B111" s="3">
        <f t="shared" si="5"/>
        <v>148</v>
      </c>
      <c r="C111" s="4">
        <f t="shared" si="3"/>
        <v>0</v>
      </c>
      <c r="D111" s="4">
        <f t="shared" si="4"/>
        <v>0</v>
      </c>
    </row>
    <row r="112" spans="2:4" ht="15.75" outlineLevel="1" thickBot="1" x14ac:dyDescent="0.25">
      <c r="B112" s="3">
        <f t="shared" si="5"/>
        <v>149</v>
      </c>
      <c r="C112" s="4">
        <f t="shared" si="3"/>
        <v>0</v>
      </c>
      <c r="D112" s="4">
        <f t="shared" si="4"/>
        <v>0</v>
      </c>
    </row>
    <row r="113" spans="2:4" ht="15.75" outlineLevel="1" thickBot="1" x14ac:dyDescent="0.25">
      <c r="B113" s="3">
        <f t="shared" si="5"/>
        <v>150</v>
      </c>
      <c r="C113" s="4">
        <f t="shared" si="3"/>
        <v>0</v>
      </c>
      <c r="D113" s="4">
        <f t="shared" si="4"/>
        <v>0</v>
      </c>
    </row>
    <row r="114" spans="2:4" ht="15.75" outlineLevel="1" thickBot="1" x14ac:dyDescent="0.25">
      <c r="B114" s="3">
        <f t="shared" si="5"/>
        <v>151</v>
      </c>
      <c r="C114" s="4">
        <f t="shared" si="3"/>
        <v>0</v>
      </c>
      <c r="D114" s="4">
        <f t="shared" si="4"/>
        <v>0</v>
      </c>
    </row>
    <row r="115" spans="2:4" ht="15.75" outlineLevel="1" thickBot="1" x14ac:dyDescent="0.25">
      <c r="B115" s="3">
        <f t="shared" si="5"/>
        <v>152</v>
      </c>
      <c r="C115" s="4">
        <f t="shared" si="3"/>
        <v>0</v>
      </c>
      <c r="D115" s="4">
        <f t="shared" si="4"/>
        <v>0</v>
      </c>
    </row>
    <row r="116" spans="2:4" ht="15.75" outlineLevel="1" thickBot="1" x14ac:dyDescent="0.25">
      <c r="B116" s="3">
        <f t="shared" si="5"/>
        <v>153</v>
      </c>
      <c r="C116" s="4">
        <f t="shared" si="3"/>
        <v>0</v>
      </c>
      <c r="D116" s="4">
        <f t="shared" si="4"/>
        <v>0</v>
      </c>
    </row>
    <row r="117" spans="2:4" ht="15.75" outlineLevel="1" thickBot="1" x14ac:dyDescent="0.25">
      <c r="B117" s="3">
        <f t="shared" si="5"/>
        <v>154</v>
      </c>
      <c r="C117" s="4">
        <f t="shared" si="3"/>
        <v>0</v>
      </c>
      <c r="D117" s="4">
        <f t="shared" si="4"/>
        <v>0</v>
      </c>
    </row>
    <row r="118" spans="2:4" ht="15.75" outlineLevel="1" thickBot="1" x14ac:dyDescent="0.25">
      <c r="B118" s="3">
        <f t="shared" si="5"/>
        <v>155</v>
      </c>
      <c r="C118" s="4">
        <f t="shared" si="3"/>
        <v>0</v>
      </c>
      <c r="D118" s="4">
        <f t="shared" si="4"/>
        <v>0</v>
      </c>
    </row>
    <row r="119" spans="2:4" ht="15.75" outlineLevel="1" thickBot="1" x14ac:dyDescent="0.25">
      <c r="B119" s="3">
        <f t="shared" si="5"/>
        <v>156</v>
      </c>
      <c r="C119" s="4">
        <f t="shared" si="3"/>
        <v>0</v>
      </c>
      <c r="D119" s="4">
        <f t="shared" si="4"/>
        <v>0</v>
      </c>
    </row>
    <row r="120" spans="2:4" ht="15.75" outlineLevel="1" thickBot="1" x14ac:dyDescent="0.25">
      <c r="B120" s="3">
        <f t="shared" si="5"/>
        <v>157</v>
      </c>
      <c r="C120" s="4">
        <f t="shared" si="3"/>
        <v>0</v>
      </c>
      <c r="D120" s="4">
        <f t="shared" si="4"/>
        <v>0</v>
      </c>
    </row>
    <row r="121" spans="2:4" ht="15.75" outlineLevel="1" thickBot="1" x14ac:dyDescent="0.25">
      <c r="B121" s="3">
        <f t="shared" si="5"/>
        <v>158</v>
      </c>
      <c r="C121" s="4">
        <f t="shared" si="3"/>
        <v>0</v>
      </c>
      <c r="D121" s="4">
        <f t="shared" si="4"/>
        <v>0</v>
      </c>
    </row>
    <row r="122" spans="2:4" ht="15.75" outlineLevel="1" thickBot="1" x14ac:dyDescent="0.25">
      <c r="B122" s="3">
        <f t="shared" si="5"/>
        <v>159</v>
      </c>
      <c r="C122" s="4">
        <f t="shared" si="3"/>
        <v>0</v>
      </c>
      <c r="D122" s="4">
        <f t="shared" si="4"/>
        <v>0</v>
      </c>
    </row>
    <row r="123" spans="2:4" ht="15.75" outlineLevel="1" thickBot="1" x14ac:dyDescent="0.25">
      <c r="B123" s="3">
        <f t="shared" si="5"/>
        <v>160</v>
      </c>
      <c r="C123" s="4">
        <f t="shared" si="3"/>
        <v>0</v>
      </c>
      <c r="D123" s="4">
        <f t="shared" si="4"/>
        <v>0</v>
      </c>
    </row>
    <row r="124" spans="2:4" ht="15.75" outlineLevel="1" thickBot="1" x14ac:dyDescent="0.25">
      <c r="B124" s="3">
        <f t="shared" si="5"/>
        <v>161</v>
      </c>
      <c r="C124" s="4">
        <f t="shared" si="3"/>
        <v>0</v>
      </c>
      <c r="D124" s="4">
        <f t="shared" si="4"/>
        <v>0</v>
      </c>
    </row>
    <row r="125" spans="2:4" ht="15.75" outlineLevel="1" thickBot="1" x14ac:dyDescent="0.25">
      <c r="B125" s="3">
        <f t="shared" si="5"/>
        <v>162</v>
      </c>
      <c r="C125" s="4">
        <f t="shared" si="3"/>
        <v>0</v>
      </c>
      <c r="D125" s="4">
        <f t="shared" si="4"/>
        <v>0</v>
      </c>
    </row>
    <row r="126" spans="2:4" ht="15.75" outlineLevel="1" thickBot="1" x14ac:dyDescent="0.25">
      <c r="B126" s="3">
        <f t="shared" si="5"/>
        <v>163</v>
      </c>
      <c r="C126" s="4">
        <f t="shared" si="3"/>
        <v>0</v>
      </c>
      <c r="D126" s="4">
        <f t="shared" si="4"/>
        <v>0</v>
      </c>
    </row>
    <row r="127" spans="2:4" ht="15.75" outlineLevel="1" thickBot="1" x14ac:dyDescent="0.25">
      <c r="B127" s="3">
        <f t="shared" si="5"/>
        <v>164</v>
      </c>
      <c r="C127" s="4">
        <f t="shared" si="3"/>
        <v>0</v>
      </c>
      <c r="D127" s="4">
        <f t="shared" si="4"/>
        <v>0</v>
      </c>
    </row>
    <row r="128" spans="2:4" ht="15.75" outlineLevel="1" thickBot="1" x14ac:dyDescent="0.25">
      <c r="B128" s="3">
        <f t="shared" si="5"/>
        <v>165</v>
      </c>
      <c r="C128" s="4">
        <f t="shared" si="3"/>
        <v>0</v>
      </c>
      <c r="D128" s="4">
        <f t="shared" si="4"/>
        <v>0</v>
      </c>
    </row>
    <row r="129" spans="2:4" ht="15.75" outlineLevel="1" thickBot="1" x14ac:dyDescent="0.25">
      <c r="B129" s="3">
        <f t="shared" si="5"/>
        <v>166</v>
      </c>
      <c r="C129" s="4">
        <f t="shared" si="3"/>
        <v>0</v>
      </c>
      <c r="D129" s="4">
        <f t="shared" si="4"/>
        <v>0</v>
      </c>
    </row>
    <row r="130" spans="2:4" ht="15.75" outlineLevel="1" thickBot="1" x14ac:dyDescent="0.25">
      <c r="B130" s="3">
        <f t="shared" si="5"/>
        <v>167</v>
      </c>
      <c r="C130" s="4">
        <f t="shared" si="3"/>
        <v>0</v>
      </c>
      <c r="D130" s="4">
        <f t="shared" si="4"/>
        <v>0</v>
      </c>
    </row>
    <row r="131" spans="2:4" ht="15.75" outlineLevel="1" thickBot="1" x14ac:dyDescent="0.25">
      <c r="B131" s="3">
        <f t="shared" si="5"/>
        <v>168</v>
      </c>
      <c r="C131" s="4">
        <f t="shared" si="3"/>
        <v>0</v>
      </c>
      <c r="D131" s="4">
        <f t="shared" si="4"/>
        <v>0</v>
      </c>
    </row>
    <row r="132" spans="2:4" ht="15.75" outlineLevel="1" thickBot="1" x14ac:dyDescent="0.25">
      <c r="B132" s="3">
        <f t="shared" si="5"/>
        <v>169</v>
      </c>
      <c r="C132" s="4">
        <f t="shared" si="3"/>
        <v>0</v>
      </c>
      <c r="D132" s="4">
        <f t="shared" si="4"/>
        <v>0</v>
      </c>
    </row>
    <row r="133" spans="2:4" ht="15.75" outlineLevel="1" thickBot="1" x14ac:dyDescent="0.25">
      <c r="B133" s="3">
        <f t="shared" si="5"/>
        <v>170</v>
      </c>
      <c r="C133" s="4">
        <f t="shared" si="3"/>
        <v>0</v>
      </c>
      <c r="D133" s="4">
        <f t="shared" si="4"/>
        <v>0</v>
      </c>
    </row>
    <row r="134" spans="2:4" ht="15.75" outlineLevel="1" thickBot="1" x14ac:dyDescent="0.25">
      <c r="B134" s="3">
        <f t="shared" si="5"/>
        <v>171</v>
      </c>
      <c r="C134" s="4">
        <f t="shared" si="3"/>
        <v>0</v>
      </c>
      <c r="D134" s="4">
        <f t="shared" si="4"/>
        <v>0</v>
      </c>
    </row>
    <row r="135" spans="2:4" ht="15.75" outlineLevel="1" thickBot="1" x14ac:dyDescent="0.25">
      <c r="B135" s="3">
        <f t="shared" si="5"/>
        <v>172</v>
      </c>
      <c r="C135" s="4">
        <f t="shared" si="3"/>
        <v>0</v>
      </c>
      <c r="D135" s="4">
        <f t="shared" si="4"/>
        <v>0</v>
      </c>
    </row>
    <row r="136" spans="2:4" ht="15.75" outlineLevel="1" thickBot="1" x14ac:dyDescent="0.25">
      <c r="B136" s="3">
        <f t="shared" si="5"/>
        <v>173</v>
      </c>
      <c r="C136" s="4">
        <f t="shared" si="3"/>
        <v>0</v>
      </c>
      <c r="D136" s="4">
        <f t="shared" si="4"/>
        <v>0</v>
      </c>
    </row>
    <row r="137" spans="2:4" ht="15.75" outlineLevel="1" thickBot="1" x14ac:dyDescent="0.25">
      <c r="B137" s="3">
        <f t="shared" si="5"/>
        <v>174</v>
      </c>
      <c r="C137" s="4">
        <f t="shared" si="3"/>
        <v>0</v>
      </c>
      <c r="D137" s="4">
        <f t="shared" si="4"/>
        <v>0</v>
      </c>
    </row>
    <row r="138" spans="2:4" ht="15.75" outlineLevel="1" thickBot="1" x14ac:dyDescent="0.25">
      <c r="B138" s="3">
        <f t="shared" si="5"/>
        <v>175</v>
      </c>
      <c r="C138" s="4">
        <f t="shared" si="3"/>
        <v>0</v>
      </c>
      <c r="D138" s="4">
        <f t="shared" si="4"/>
        <v>0</v>
      </c>
    </row>
    <row r="139" spans="2:4" ht="15.75" outlineLevel="1" thickBot="1" x14ac:dyDescent="0.25">
      <c r="B139" s="3">
        <f t="shared" si="5"/>
        <v>176</v>
      </c>
      <c r="C139" s="4">
        <f t="shared" si="3"/>
        <v>0</v>
      </c>
      <c r="D139" s="4">
        <f t="shared" si="4"/>
        <v>0</v>
      </c>
    </row>
    <row r="140" spans="2:4" ht="15.75" outlineLevel="1" thickBot="1" x14ac:dyDescent="0.25">
      <c r="B140" s="3">
        <f t="shared" si="5"/>
        <v>177</v>
      </c>
      <c r="C140" s="4">
        <f t="shared" si="3"/>
        <v>0</v>
      </c>
      <c r="D140" s="4">
        <f t="shared" si="4"/>
        <v>0</v>
      </c>
    </row>
    <row r="141" spans="2:4" ht="15.75" outlineLevel="1" thickBot="1" x14ac:dyDescent="0.25">
      <c r="B141" s="3">
        <f t="shared" si="5"/>
        <v>178</v>
      </c>
      <c r="C141" s="4">
        <f t="shared" si="3"/>
        <v>0</v>
      </c>
      <c r="D141" s="4">
        <f t="shared" si="4"/>
        <v>0</v>
      </c>
    </row>
    <row r="142" spans="2:4" ht="15.75" outlineLevel="1" thickBot="1" x14ac:dyDescent="0.25">
      <c r="B142" s="3">
        <f t="shared" si="5"/>
        <v>179</v>
      </c>
      <c r="C142" s="4">
        <f t="shared" si="3"/>
        <v>0</v>
      </c>
      <c r="D142" s="4">
        <f t="shared" si="4"/>
        <v>0</v>
      </c>
    </row>
    <row r="143" spans="2:4" ht="15.75" outlineLevel="1" thickBot="1" x14ac:dyDescent="0.25">
      <c r="B143" s="3">
        <f t="shared" si="5"/>
        <v>180</v>
      </c>
      <c r="C143" s="4">
        <f t="shared" si="3"/>
        <v>0</v>
      </c>
      <c r="D143" s="4">
        <f t="shared" si="4"/>
        <v>0</v>
      </c>
    </row>
    <row r="144" spans="2:4" ht="15.75" outlineLevel="1" thickBot="1" x14ac:dyDescent="0.25">
      <c r="B144" s="3">
        <f t="shared" si="5"/>
        <v>181</v>
      </c>
      <c r="C144" s="4">
        <f t="shared" si="3"/>
        <v>0</v>
      </c>
      <c r="D144" s="4">
        <f t="shared" si="4"/>
        <v>0</v>
      </c>
    </row>
    <row r="145" spans="2:4" ht="15.75" outlineLevel="1" thickBot="1" x14ac:dyDescent="0.25">
      <c r="B145" s="3">
        <f t="shared" si="5"/>
        <v>182</v>
      </c>
      <c r="C145" s="4">
        <f t="shared" si="3"/>
        <v>0</v>
      </c>
      <c r="D145" s="4">
        <f t="shared" si="4"/>
        <v>0</v>
      </c>
    </row>
    <row r="146" spans="2:4" ht="15.75" outlineLevel="1" thickBot="1" x14ac:dyDescent="0.25">
      <c r="B146" s="3">
        <f t="shared" si="5"/>
        <v>183</v>
      </c>
      <c r="C146" s="4">
        <f t="shared" si="3"/>
        <v>0</v>
      </c>
      <c r="D146" s="4">
        <f t="shared" si="4"/>
        <v>0</v>
      </c>
    </row>
    <row r="147" spans="2:4" ht="15.75" outlineLevel="1" thickBot="1" x14ac:dyDescent="0.25">
      <c r="B147" s="3">
        <f t="shared" si="5"/>
        <v>184</v>
      </c>
      <c r="C147" s="4">
        <f t="shared" si="3"/>
        <v>0</v>
      </c>
      <c r="D147" s="4">
        <f t="shared" si="4"/>
        <v>0</v>
      </c>
    </row>
    <row r="148" spans="2:4" ht="15.75" outlineLevel="1" thickBot="1" x14ac:dyDescent="0.25">
      <c r="B148" s="3">
        <f t="shared" si="5"/>
        <v>185</v>
      </c>
      <c r="C148" s="4">
        <f t="shared" si="3"/>
        <v>0</v>
      </c>
      <c r="D148" s="4">
        <f t="shared" si="4"/>
        <v>0</v>
      </c>
    </row>
    <row r="149" spans="2:4" ht="15.75" outlineLevel="1" thickBot="1" x14ac:dyDescent="0.25">
      <c r="B149" s="3">
        <f t="shared" si="5"/>
        <v>186</v>
      </c>
      <c r="C149" s="4">
        <f t="shared" si="3"/>
        <v>0</v>
      </c>
      <c r="D149" s="4">
        <f t="shared" si="4"/>
        <v>0</v>
      </c>
    </row>
    <row r="150" spans="2:4" ht="15.75" outlineLevel="1" thickBot="1" x14ac:dyDescent="0.25">
      <c r="B150" s="3">
        <f t="shared" si="5"/>
        <v>187</v>
      </c>
      <c r="C150" s="4">
        <f t="shared" si="3"/>
        <v>0</v>
      </c>
      <c r="D150" s="4">
        <f t="shared" si="4"/>
        <v>0</v>
      </c>
    </row>
    <row r="151" spans="2:4" ht="15.75" outlineLevel="1" thickBot="1" x14ac:dyDescent="0.25">
      <c r="B151" s="3">
        <f t="shared" si="5"/>
        <v>188</v>
      </c>
      <c r="C151" s="4">
        <f t="shared" si="3"/>
        <v>0</v>
      </c>
      <c r="D151" s="4">
        <f t="shared" si="4"/>
        <v>0</v>
      </c>
    </row>
    <row r="152" spans="2:4" ht="15.75" outlineLevel="1" thickBot="1" x14ac:dyDescent="0.25">
      <c r="B152" s="3">
        <f t="shared" si="5"/>
        <v>189</v>
      </c>
      <c r="C152" s="4">
        <f t="shared" ref="C152:C215" si="6">$C$7*(1-$D$11)/(PV((1+4.25%)^(1/12)-1,B152,-1,0)+PV(4.25%,B152/12,-1,0))</f>
        <v>0</v>
      </c>
      <c r="D152" s="4">
        <f t="shared" ref="D152:D215" si="7">$C$8*(1-$C$11)/(PV((1+4.25%)^(1/12)-1,B152,-1,0)+PV(4.25%,B152/12,-1,0))</f>
        <v>0</v>
      </c>
    </row>
    <row r="153" spans="2:4" ht="15.75" outlineLevel="1" thickBot="1" x14ac:dyDescent="0.25">
      <c r="B153" s="3">
        <f t="shared" ref="B153:B216" si="8">B152+1</f>
        <v>190</v>
      </c>
      <c r="C153" s="4">
        <f t="shared" si="6"/>
        <v>0</v>
      </c>
      <c r="D153" s="4">
        <f t="shared" si="7"/>
        <v>0</v>
      </c>
    </row>
    <row r="154" spans="2:4" ht="15.75" outlineLevel="1" thickBot="1" x14ac:dyDescent="0.25">
      <c r="B154" s="3">
        <f t="shared" si="8"/>
        <v>191</v>
      </c>
      <c r="C154" s="4">
        <f t="shared" si="6"/>
        <v>0</v>
      </c>
      <c r="D154" s="4">
        <f t="shared" si="7"/>
        <v>0</v>
      </c>
    </row>
    <row r="155" spans="2:4" ht="15.75" outlineLevel="1" thickBot="1" x14ac:dyDescent="0.25">
      <c r="B155" s="3">
        <f t="shared" si="8"/>
        <v>192</v>
      </c>
      <c r="C155" s="4">
        <f t="shared" si="6"/>
        <v>0</v>
      </c>
      <c r="D155" s="4">
        <f t="shared" si="7"/>
        <v>0</v>
      </c>
    </row>
    <row r="156" spans="2:4" ht="15.75" outlineLevel="1" thickBot="1" x14ac:dyDescent="0.25">
      <c r="B156" s="3">
        <f t="shared" si="8"/>
        <v>193</v>
      </c>
      <c r="C156" s="4">
        <f t="shared" si="6"/>
        <v>0</v>
      </c>
      <c r="D156" s="4">
        <f t="shared" si="7"/>
        <v>0</v>
      </c>
    </row>
    <row r="157" spans="2:4" ht="15.75" outlineLevel="1" thickBot="1" x14ac:dyDescent="0.25">
      <c r="B157" s="3">
        <f t="shared" si="8"/>
        <v>194</v>
      </c>
      <c r="C157" s="4">
        <f t="shared" si="6"/>
        <v>0</v>
      </c>
      <c r="D157" s="4">
        <f t="shared" si="7"/>
        <v>0</v>
      </c>
    </row>
    <row r="158" spans="2:4" ht="15.75" outlineLevel="1" thickBot="1" x14ac:dyDescent="0.25">
      <c r="B158" s="3">
        <f t="shared" si="8"/>
        <v>195</v>
      </c>
      <c r="C158" s="4">
        <f t="shared" si="6"/>
        <v>0</v>
      </c>
      <c r="D158" s="4">
        <f t="shared" si="7"/>
        <v>0</v>
      </c>
    </row>
    <row r="159" spans="2:4" ht="15.75" outlineLevel="1" thickBot="1" x14ac:dyDescent="0.25">
      <c r="B159" s="3">
        <f t="shared" si="8"/>
        <v>196</v>
      </c>
      <c r="C159" s="4">
        <f t="shared" si="6"/>
        <v>0</v>
      </c>
      <c r="D159" s="4">
        <f t="shared" si="7"/>
        <v>0</v>
      </c>
    </row>
    <row r="160" spans="2:4" ht="15.75" outlineLevel="1" thickBot="1" x14ac:dyDescent="0.25">
      <c r="B160" s="3">
        <f t="shared" si="8"/>
        <v>197</v>
      </c>
      <c r="C160" s="4">
        <f t="shared" si="6"/>
        <v>0</v>
      </c>
      <c r="D160" s="4">
        <f t="shared" si="7"/>
        <v>0</v>
      </c>
    </row>
    <row r="161" spans="2:4" ht="15.75" outlineLevel="1" thickBot="1" x14ac:dyDescent="0.25">
      <c r="B161" s="3">
        <f t="shared" si="8"/>
        <v>198</v>
      </c>
      <c r="C161" s="4">
        <f t="shared" si="6"/>
        <v>0</v>
      </c>
      <c r="D161" s="4">
        <f t="shared" si="7"/>
        <v>0</v>
      </c>
    </row>
    <row r="162" spans="2:4" ht="15.75" outlineLevel="1" thickBot="1" x14ac:dyDescent="0.25">
      <c r="B162" s="3">
        <f t="shared" si="8"/>
        <v>199</v>
      </c>
      <c r="C162" s="4">
        <f t="shared" si="6"/>
        <v>0</v>
      </c>
      <c r="D162" s="4">
        <f t="shared" si="7"/>
        <v>0</v>
      </c>
    </row>
    <row r="163" spans="2:4" ht="15.75" outlineLevel="1" thickBot="1" x14ac:dyDescent="0.25">
      <c r="B163" s="3">
        <f t="shared" si="8"/>
        <v>200</v>
      </c>
      <c r="C163" s="4">
        <f t="shared" si="6"/>
        <v>0</v>
      </c>
      <c r="D163" s="4">
        <f t="shared" si="7"/>
        <v>0</v>
      </c>
    </row>
    <row r="164" spans="2:4" ht="15.75" outlineLevel="1" thickBot="1" x14ac:dyDescent="0.25">
      <c r="B164" s="3">
        <f t="shared" si="8"/>
        <v>201</v>
      </c>
      <c r="C164" s="4">
        <f t="shared" si="6"/>
        <v>0</v>
      </c>
      <c r="D164" s="4">
        <f t="shared" si="7"/>
        <v>0</v>
      </c>
    </row>
    <row r="165" spans="2:4" ht="15.75" outlineLevel="1" thickBot="1" x14ac:dyDescent="0.25">
      <c r="B165" s="3">
        <f t="shared" si="8"/>
        <v>202</v>
      </c>
      <c r="C165" s="4">
        <f t="shared" si="6"/>
        <v>0</v>
      </c>
      <c r="D165" s="4">
        <f t="shared" si="7"/>
        <v>0</v>
      </c>
    </row>
    <row r="166" spans="2:4" ht="15.75" outlineLevel="1" thickBot="1" x14ac:dyDescent="0.25">
      <c r="B166" s="3">
        <f t="shared" si="8"/>
        <v>203</v>
      </c>
      <c r="C166" s="4">
        <f t="shared" si="6"/>
        <v>0</v>
      </c>
      <c r="D166" s="4">
        <f t="shared" si="7"/>
        <v>0</v>
      </c>
    </row>
    <row r="167" spans="2:4" ht="15.75" outlineLevel="1" thickBot="1" x14ac:dyDescent="0.25">
      <c r="B167" s="3">
        <f t="shared" si="8"/>
        <v>204</v>
      </c>
      <c r="C167" s="4">
        <f t="shared" si="6"/>
        <v>0</v>
      </c>
      <c r="D167" s="4">
        <f t="shared" si="7"/>
        <v>0</v>
      </c>
    </row>
    <row r="168" spans="2:4" ht="15.75" outlineLevel="1" thickBot="1" x14ac:dyDescent="0.25">
      <c r="B168" s="3">
        <f t="shared" si="8"/>
        <v>205</v>
      </c>
      <c r="C168" s="4">
        <f t="shared" si="6"/>
        <v>0</v>
      </c>
      <c r="D168" s="4">
        <f t="shared" si="7"/>
        <v>0</v>
      </c>
    </row>
    <row r="169" spans="2:4" ht="15.75" outlineLevel="1" thickBot="1" x14ac:dyDescent="0.25">
      <c r="B169" s="3">
        <f t="shared" si="8"/>
        <v>206</v>
      </c>
      <c r="C169" s="4">
        <f t="shared" si="6"/>
        <v>0</v>
      </c>
      <c r="D169" s="4">
        <f t="shared" si="7"/>
        <v>0</v>
      </c>
    </row>
    <row r="170" spans="2:4" ht="15.75" outlineLevel="1" thickBot="1" x14ac:dyDescent="0.25">
      <c r="B170" s="3">
        <f t="shared" si="8"/>
        <v>207</v>
      </c>
      <c r="C170" s="4">
        <f t="shared" si="6"/>
        <v>0</v>
      </c>
      <c r="D170" s="4">
        <f t="shared" si="7"/>
        <v>0</v>
      </c>
    </row>
    <row r="171" spans="2:4" ht="15.75" outlineLevel="1" thickBot="1" x14ac:dyDescent="0.25">
      <c r="B171" s="3">
        <f t="shared" si="8"/>
        <v>208</v>
      </c>
      <c r="C171" s="4">
        <f t="shared" si="6"/>
        <v>0</v>
      </c>
      <c r="D171" s="4">
        <f t="shared" si="7"/>
        <v>0</v>
      </c>
    </row>
    <row r="172" spans="2:4" ht="15.75" outlineLevel="1" thickBot="1" x14ac:dyDescent="0.25">
      <c r="B172" s="3">
        <f t="shared" si="8"/>
        <v>209</v>
      </c>
      <c r="C172" s="4">
        <f t="shared" si="6"/>
        <v>0</v>
      </c>
      <c r="D172" s="4">
        <f t="shared" si="7"/>
        <v>0</v>
      </c>
    </row>
    <row r="173" spans="2:4" ht="15.75" outlineLevel="1" thickBot="1" x14ac:dyDescent="0.25">
      <c r="B173" s="3">
        <f t="shared" si="8"/>
        <v>210</v>
      </c>
      <c r="C173" s="4">
        <f t="shared" si="6"/>
        <v>0</v>
      </c>
      <c r="D173" s="4">
        <f t="shared" si="7"/>
        <v>0</v>
      </c>
    </row>
    <row r="174" spans="2:4" ht="15.75" outlineLevel="1" thickBot="1" x14ac:dyDescent="0.25">
      <c r="B174" s="3">
        <f t="shared" si="8"/>
        <v>211</v>
      </c>
      <c r="C174" s="4">
        <f t="shared" si="6"/>
        <v>0</v>
      </c>
      <c r="D174" s="4">
        <f t="shared" si="7"/>
        <v>0</v>
      </c>
    </row>
    <row r="175" spans="2:4" ht="15.75" outlineLevel="1" thickBot="1" x14ac:dyDescent="0.25">
      <c r="B175" s="3">
        <f t="shared" si="8"/>
        <v>212</v>
      </c>
      <c r="C175" s="4">
        <f t="shared" si="6"/>
        <v>0</v>
      </c>
      <c r="D175" s="4">
        <f t="shared" si="7"/>
        <v>0</v>
      </c>
    </row>
    <row r="176" spans="2:4" ht="15.75" outlineLevel="1" thickBot="1" x14ac:dyDescent="0.25">
      <c r="B176" s="3">
        <f t="shared" si="8"/>
        <v>213</v>
      </c>
      <c r="C176" s="4">
        <f t="shared" si="6"/>
        <v>0</v>
      </c>
      <c r="D176" s="4">
        <f t="shared" si="7"/>
        <v>0</v>
      </c>
    </row>
    <row r="177" spans="2:4" ht="15.75" outlineLevel="1" thickBot="1" x14ac:dyDescent="0.25">
      <c r="B177" s="3">
        <f t="shared" si="8"/>
        <v>214</v>
      </c>
      <c r="C177" s="4">
        <f t="shared" si="6"/>
        <v>0</v>
      </c>
      <c r="D177" s="4">
        <f t="shared" si="7"/>
        <v>0</v>
      </c>
    </row>
    <row r="178" spans="2:4" ht="15.75" outlineLevel="1" thickBot="1" x14ac:dyDescent="0.25">
      <c r="B178" s="3">
        <f t="shared" si="8"/>
        <v>215</v>
      </c>
      <c r="C178" s="4">
        <f t="shared" si="6"/>
        <v>0</v>
      </c>
      <c r="D178" s="4">
        <f t="shared" si="7"/>
        <v>0</v>
      </c>
    </row>
    <row r="179" spans="2:4" ht="15.75" outlineLevel="1" thickBot="1" x14ac:dyDescent="0.25">
      <c r="B179" s="3">
        <f t="shared" si="8"/>
        <v>216</v>
      </c>
      <c r="C179" s="4">
        <f t="shared" si="6"/>
        <v>0</v>
      </c>
      <c r="D179" s="4">
        <f t="shared" si="7"/>
        <v>0</v>
      </c>
    </row>
    <row r="180" spans="2:4" ht="15.75" outlineLevel="1" thickBot="1" x14ac:dyDescent="0.25">
      <c r="B180" s="3">
        <f t="shared" si="8"/>
        <v>217</v>
      </c>
      <c r="C180" s="4">
        <f t="shared" si="6"/>
        <v>0</v>
      </c>
      <c r="D180" s="4">
        <f t="shared" si="7"/>
        <v>0</v>
      </c>
    </row>
    <row r="181" spans="2:4" ht="15.75" outlineLevel="1" thickBot="1" x14ac:dyDescent="0.25">
      <c r="B181" s="3">
        <f t="shared" si="8"/>
        <v>218</v>
      </c>
      <c r="C181" s="4">
        <f t="shared" si="6"/>
        <v>0</v>
      </c>
      <c r="D181" s="4">
        <f t="shared" si="7"/>
        <v>0</v>
      </c>
    </row>
    <row r="182" spans="2:4" ht="15.75" outlineLevel="1" thickBot="1" x14ac:dyDescent="0.25">
      <c r="B182" s="3">
        <f t="shared" si="8"/>
        <v>219</v>
      </c>
      <c r="C182" s="4">
        <f t="shared" si="6"/>
        <v>0</v>
      </c>
      <c r="D182" s="4">
        <f t="shared" si="7"/>
        <v>0</v>
      </c>
    </row>
    <row r="183" spans="2:4" ht="15.75" outlineLevel="1" thickBot="1" x14ac:dyDescent="0.25">
      <c r="B183" s="3">
        <f t="shared" si="8"/>
        <v>220</v>
      </c>
      <c r="C183" s="4">
        <f t="shared" si="6"/>
        <v>0</v>
      </c>
      <c r="D183" s="4">
        <f t="shared" si="7"/>
        <v>0</v>
      </c>
    </row>
    <row r="184" spans="2:4" ht="15.75" outlineLevel="1" thickBot="1" x14ac:dyDescent="0.25">
      <c r="B184" s="3">
        <f t="shared" si="8"/>
        <v>221</v>
      </c>
      <c r="C184" s="4">
        <f t="shared" si="6"/>
        <v>0</v>
      </c>
      <c r="D184" s="4">
        <f t="shared" si="7"/>
        <v>0</v>
      </c>
    </row>
    <row r="185" spans="2:4" ht="15.75" outlineLevel="1" thickBot="1" x14ac:dyDescent="0.25">
      <c r="B185" s="3">
        <f t="shared" si="8"/>
        <v>222</v>
      </c>
      <c r="C185" s="4">
        <f t="shared" si="6"/>
        <v>0</v>
      </c>
      <c r="D185" s="4">
        <f t="shared" si="7"/>
        <v>0</v>
      </c>
    </row>
    <row r="186" spans="2:4" ht="15.75" outlineLevel="1" thickBot="1" x14ac:dyDescent="0.25">
      <c r="B186" s="3">
        <f t="shared" si="8"/>
        <v>223</v>
      </c>
      <c r="C186" s="4">
        <f t="shared" si="6"/>
        <v>0</v>
      </c>
      <c r="D186" s="4">
        <f t="shared" si="7"/>
        <v>0</v>
      </c>
    </row>
    <row r="187" spans="2:4" ht="15.75" outlineLevel="1" thickBot="1" x14ac:dyDescent="0.25">
      <c r="B187" s="3">
        <f t="shared" si="8"/>
        <v>224</v>
      </c>
      <c r="C187" s="4">
        <f t="shared" si="6"/>
        <v>0</v>
      </c>
      <c r="D187" s="4">
        <f t="shared" si="7"/>
        <v>0</v>
      </c>
    </row>
    <row r="188" spans="2:4" ht="15.75" outlineLevel="1" thickBot="1" x14ac:dyDescent="0.25">
      <c r="B188" s="3">
        <f t="shared" si="8"/>
        <v>225</v>
      </c>
      <c r="C188" s="4">
        <f t="shared" si="6"/>
        <v>0</v>
      </c>
      <c r="D188" s="4">
        <f t="shared" si="7"/>
        <v>0</v>
      </c>
    </row>
    <row r="189" spans="2:4" ht="15.75" outlineLevel="1" thickBot="1" x14ac:dyDescent="0.25">
      <c r="B189" s="3">
        <f t="shared" si="8"/>
        <v>226</v>
      </c>
      <c r="C189" s="4">
        <f t="shared" si="6"/>
        <v>0</v>
      </c>
      <c r="D189" s="4">
        <f t="shared" si="7"/>
        <v>0</v>
      </c>
    </row>
    <row r="190" spans="2:4" ht="15.75" outlineLevel="1" thickBot="1" x14ac:dyDescent="0.25">
      <c r="B190" s="3">
        <f t="shared" si="8"/>
        <v>227</v>
      </c>
      <c r="C190" s="4">
        <f t="shared" si="6"/>
        <v>0</v>
      </c>
      <c r="D190" s="4">
        <f t="shared" si="7"/>
        <v>0</v>
      </c>
    </row>
    <row r="191" spans="2:4" ht="15.75" outlineLevel="1" thickBot="1" x14ac:dyDescent="0.25">
      <c r="B191" s="3">
        <f t="shared" si="8"/>
        <v>228</v>
      </c>
      <c r="C191" s="4">
        <f t="shared" si="6"/>
        <v>0</v>
      </c>
      <c r="D191" s="4">
        <f t="shared" si="7"/>
        <v>0</v>
      </c>
    </row>
    <row r="192" spans="2:4" ht="15.75" outlineLevel="1" thickBot="1" x14ac:dyDescent="0.25">
      <c r="B192" s="3">
        <f t="shared" si="8"/>
        <v>229</v>
      </c>
      <c r="C192" s="4">
        <f t="shared" si="6"/>
        <v>0</v>
      </c>
      <c r="D192" s="4">
        <f t="shared" si="7"/>
        <v>0</v>
      </c>
    </row>
    <row r="193" spans="2:4" ht="15.75" outlineLevel="1" thickBot="1" x14ac:dyDescent="0.25">
      <c r="B193" s="3">
        <f t="shared" si="8"/>
        <v>230</v>
      </c>
      <c r="C193" s="4">
        <f t="shared" si="6"/>
        <v>0</v>
      </c>
      <c r="D193" s="4">
        <f t="shared" si="7"/>
        <v>0</v>
      </c>
    </row>
    <row r="194" spans="2:4" ht="15.75" outlineLevel="1" thickBot="1" x14ac:dyDescent="0.25">
      <c r="B194" s="3">
        <f t="shared" si="8"/>
        <v>231</v>
      </c>
      <c r="C194" s="4">
        <f t="shared" si="6"/>
        <v>0</v>
      </c>
      <c r="D194" s="4">
        <f t="shared" si="7"/>
        <v>0</v>
      </c>
    </row>
    <row r="195" spans="2:4" ht="15.75" outlineLevel="1" thickBot="1" x14ac:dyDescent="0.25">
      <c r="B195" s="3">
        <f t="shared" si="8"/>
        <v>232</v>
      </c>
      <c r="C195" s="4">
        <f t="shared" si="6"/>
        <v>0</v>
      </c>
      <c r="D195" s="4">
        <f t="shared" si="7"/>
        <v>0</v>
      </c>
    </row>
    <row r="196" spans="2:4" ht="15.75" outlineLevel="1" thickBot="1" x14ac:dyDescent="0.25">
      <c r="B196" s="3">
        <f t="shared" si="8"/>
        <v>233</v>
      </c>
      <c r="C196" s="4">
        <f t="shared" si="6"/>
        <v>0</v>
      </c>
      <c r="D196" s="4">
        <f t="shared" si="7"/>
        <v>0</v>
      </c>
    </row>
    <row r="197" spans="2:4" ht="15.75" outlineLevel="1" thickBot="1" x14ac:dyDescent="0.25">
      <c r="B197" s="3">
        <f t="shared" si="8"/>
        <v>234</v>
      </c>
      <c r="C197" s="4">
        <f t="shared" si="6"/>
        <v>0</v>
      </c>
      <c r="D197" s="4">
        <f t="shared" si="7"/>
        <v>0</v>
      </c>
    </row>
    <row r="198" spans="2:4" ht="15.75" outlineLevel="1" thickBot="1" x14ac:dyDescent="0.25">
      <c r="B198" s="3">
        <f t="shared" si="8"/>
        <v>235</v>
      </c>
      <c r="C198" s="4">
        <f t="shared" si="6"/>
        <v>0</v>
      </c>
      <c r="D198" s="4">
        <f t="shared" si="7"/>
        <v>0</v>
      </c>
    </row>
    <row r="199" spans="2:4" ht="15.75" outlineLevel="1" thickBot="1" x14ac:dyDescent="0.25">
      <c r="B199" s="3">
        <f t="shared" si="8"/>
        <v>236</v>
      </c>
      <c r="C199" s="4">
        <f t="shared" si="6"/>
        <v>0</v>
      </c>
      <c r="D199" s="4">
        <f t="shared" si="7"/>
        <v>0</v>
      </c>
    </row>
    <row r="200" spans="2:4" ht="15.75" outlineLevel="1" thickBot="1" x14ac:dyDescent="0.25">
      <c r="B200" s="3">
        <f t="shared" si="8"/>
        <v>237</v>
      </c>
      <c r="C200" s="4">
        <f t="shared" si="6"/>
        <v>0</v>
      </c>
      <c r="D200" s="4">
        <f t="shared" si="7"/>
        <v>0</v>
      </c>
    </row>
    <row r="201" spans="2:4" ht="15.75" outlineLevel="1" thickBot="1" x14ac:dyDescent="0.25">
      <c r="B201" s="3">
        <f t="shared" si="8"/>
        <v>238</v>
      </c>
      <c r="C201" s="4">
        <f t="shared" si="6"/>
        <v>0</v>
      </c>
      <c r="D201" s="4">
        <f t="shared" si="7"/>
        <v>0</v>
      </c>
    </row>
    <row r="202" spans="2:4" ht="15.75" outlineLevel="1" thickBot="1" x14ac:dyDescent="0.25">
      <c r="B202" s="3">
        <f t="shared" si="8"/>
        <v>239</v>
      </c>
      <c r="C202" s="4">
        <f t="shared" si="6"/>
        <v>0</v>
      </c>
      <c r="D202" s="4">
        <f t="shared" si="7"/>
        <v>0</v>
      </c>
    </row>
    <row r="203" spans="2:4" ht="15.75" outlineLevel="1" thickBot="1" x14ac:dyDescent="0.25">
      <c r="B203" s="3">
        <f t="shared" si="8"/>
        <v>240</v>
      </c>
      <c r="C203" s="4">
        <f t="shared" si="6"/>
        <v>0</v>
      </c>
      <c r="D203" s="4">
        <f t="shared" si="7"/>
        <v>0</v>
      </c>
    </row>
    <row r="204" spans="2:4" ht="15.75" outlineLevel="1" thickBot="1" x14ac:dyDescent="0.25">
      <c r="B204" s="3">
        <f t="shared" si="8"/>
        <v>241</v>
      </c>
      <c r="C204" s="4">
        <f t="shared" si="6"/>
        <v>0</v>
      </c>
      <c r="D204" s="4">
        <f t="shared" si="7"/>
        <v>0</v>
      </c>
    </row>
    <row r="205" spans="2:4" ht="15.75" outlineLevel="1" thickBot="1" x14ac:dyDescent="0.25">
      <c r="B205" s="3">
        <f t="shared" si="8"/>
        <v>242</v>
      </c>
      <c r="C205" s="4">
        <f t="shared" si="6"/>
        <v>0</v>
      </c>
      <c r="D205" s="4">
        <f t="shared" si="7"/>
        <v>0</v>
      </c>
    </row>
    <row r="206" spans="2:4" ht="15.75" outlineLevel="1" thickBot="1" x14ac:dyDescent="0.25">
      <c r="B206" s="3">
        <f t="shared" si="8"/>
        <v>243</v>
      </c>
      <c r="C206" s="4">
        <f t="shared" si="6"/>
        <v>0</v>
      </c>
      <c r="D206" s="4">
        <f t="shared" si="7"/>
        <v>0</v>
      </c>
    </row>
    <row r="207" spans="2:4" ht="15.75" outlineLevel="1" thickBot="1" x14ac:dyDescent="0.25">
      <c r="B207" s="3">
        <f t="shared" si="8"/>
        <v>244</v>
      </c>
      <c r="C207" s="4">
        <f t="shared" si="6"/>
        <v>0</v>
      </c>
      <c r="D207" s="4">
        <f t="shared" si="7"/>
        <v>0</v>
      </c>
    </row>
    <row r="208" spans="2:4" ht="15.75" outlineLevel="1" thickBot="1" x14ac:dyDescent="0.25">
      <c r="B208" s="3">
        <f t="shared" si="8"/>
        <v>245</v>
      </c>
      <c r="C208" s="4">
        <f t="shared" si="6"/>
        <v>0</v>
      </c>
      <c r="D208" s="4">
        <f t="shared" si="7"/>
        <v>0</v>
      </c>
    </row>
    <row r="209" spans="2:4" ht="15.75" outlineLevel="1" thickBot="1" x14ac:dyDescent="0.25">
      <c r="B209" s="3">
        <f t="shared" si="8"/>
        <v>246</v>
      </c>
      <c r="C209" s="4">
        <f t="shared" si="6"/>
        <v>0</v>
      </c>
      <c r="D209" s="4">
        <f t="shared" si="7"/>
        <v>0</v>
      </c>
    </row>
    <row r="210" spans="2:4" ht="15.75" outlineLevel="1" thickBot="1" x14ac:dyDescent="0.25">
      <c r="B210" s="3">
        <f t="shared" si="8"/>
        <v>247</v>
      </c>
      <c r="C210" s="4">
        <f t="shared" si="6"/>
        <v>0</v>
      </c>
      <c r="D210" s="4">
        <f t="shared" si="7"/>
        <v>0</v>
      </c>
    </row>
    <row r="211" spans="2:4" ht="15.75" outlineLevel="1" thickBot="1" x14ac:dyDescent="0.25">
      <c r="B211" s="3">
        <f t="shared" si="8"/>
        <v>248</v>
      </c>
      <c r="C211" s="4">
        <f t="shared" si="6"/>
        <v>0</v>
      </c>
      <c r="D211" s="4">
        <f t="shared" si="7"/>
        <v>0</v>
      </c>
    </row>
    <row r="212" spans="2:4" ht="15.75" outlineLevel="1" thickBot="1" x14ac:dyDescent="0.25">
      <c r="B212" s="3">
        <f t="shared" si="8"/>
        <v>249</v>
      </c>
      <c r="C212" s="4">
        <f t="shared" si="6"/>
        <v>0</v>
      </c>
      <c r="D212" s="4">
        <f t="shared" si="7"/>
        <v>0</v>
      </c>
    </row>
    <row r="213" spans="2:4" ht="15.75" outlineLevel="1" thickBot="1" x14ac:dyDescent="0.25">
      <c r="B213" s="3">
        <f t="shared" si="8"/>
        <v>250</v>
      </c>
      <c r="C213" s="4">
        <f t="shared" si="6"/>
        <v>0</v>
      </c>
      <c r="D213" s="4">
        <f t="shared" si="7"/>
        <v>0</v>
      </c>
    </row>
    <row r="214" spans="2:4" ht="15.75" outlineLevel="1" thickBot="1" x14ac:dyDescent="0.25">
      <c r="B214" s="3">
        <f t="shared" si="8"/>
        <v>251</v>
      </c>
      <c r="C214" s="4">
        <f t="shared" si="6"/>
        <v>0</v>
      </c>
      <c r="D214" s="4">
        <f t="shared" si="7"/>
        <v>0</v>
      </c>
    </row>
    <row r="215" spans="2:4" ht="15.75" outlineLevel="1" thickBot="1" x14ac:dyDescent="0.25">
      <c r="B215" s="3">
        <f t="shared" si="8"/>
        <v>252</v>
      </c>
      <c r="C215" s="4">
        <f t="shared" si="6"/>
        <v>0</v>
      </c>
      <c r="D215" s="4">
        <f t="shared" si="7"/>
        <v>0</v>
      </c>
    </row>
    <row r="216" spans="2:4" ht="15.75" outlineLevel="1" thickBot="1" x14ac:dyDescent="0.25">
      <c r="B216" s="3">
        <f t="shared" si="8"/>
        <v>253</v>
      </c>
      <c r="C216" s="4">
        <f t="shared" ref="C216:C279" si="9">$C$7*(1-$D$11)/(PV((1+4.25%)^(1/12)-1,B216,-1,0)+PV(4.25%,B216/12,-1,0))</f>
        <v>0</v>
      </c>
      <c r="D216" s="4">
        <f t="shared" ref="D216:D279" si="10">$C$8*(1-$C$11)/(PV((1+4.25%)^(1/12)-1,B216,-1,0)+PV(4.25%,B216/12,-1,0))</f>
        <v>0</v>
      </c>
    </row>
    <row r="217" spans="2:4" ht="15.75" outlineLevel="1" thickBot="1" x14ac:dyDescent="0.25">
      <c r="B217" s="3">
        <f t="shared" ref="B217:B280" si="11">B216+1</f>
        <v>254</v>
      </c>
      <c r="C217" s="4">
        <f t="shared" si="9"/>
        <v>0</v>
      </c>
      <c r="D217" s="4">
        <f t="shared" si="10"/>
        <v>0</v>
      </c>
    </row>
    <row r="218" spans="2:4" ht="15.75" outlineLevel="1" thickBot="1" x14ac:dyDescent="0.25">
      <c r="B218" s="3">
        <f t="shared" si="11"/>
        <v>255</v>
      </c>
      <c r="C218" s="4">
        <f t="shared" si="9"/>
        <v>0</v>
      </c>
      <c r="D218" s="4">
        <f t="shared" si="10"/>
        <v>0</v>
      </c>
    </row>
    <row r="219" spans="2:4" ht="15.75" outlineLevel="1" thickBot="1" x14ac:dyDescent="0.25">
      <c r="B219" s="3">
        <f t="shared" si="11"/>
        <v>256</v>
      </c>
      <c r="C219" s="4">
        <f t="shared" si="9"/>
        <v>0</v>
      </c>
      <c r="D219" s="4">
        <f t="shared" si="10"/>
        <v>0</v>
      </c>
    </row>
    <row r="220" spans="2:4" ht="15.75" outlineLevel="1" thickBot="1" x14ac:dyDescent="0.25">
      <c r="B220" s="3">
        <f t="shared" si="11"/>
        <v>257</v>
      </c>
      <c r="C220" s="4">
        <f t="shared" si="9"/>
        <v>0</v>
      </c>
      <c r="D220" s="4">
        <f t="shared" si="10"/>
        <v>0</v>
      </c>
    </row>
    <row r="221" spans="2:4" ht="15.75" outlineLevel="1" thickBot="1" x14ac:dyDescent="0.25">
      <c r="B221" s="3">
        <f t="shared" si="11"/>
        <v>258</v>
      </c>
      <c r="C221" s="4">
        <f t="shared" si="9"/>
        <v>0</v>
      </c>
      <c r="D221" s="4">
        <f t="shared" si="10"/>
        <v>0</v>
      </c>
    </row>
    <row r="222" spans="2:4" ht="15.75" outlineLevel="1" thickBot="1" x14ac:dyDescent="0.25">
      <c r="B222" s="3">
        <f t="shared" si="11"/>
        <v>259</v>
      </c>
      <c r="C222" s="4">
        <f t="shared" si="9"/>
        <v>0</v>
      </c>
      <c r="D222" s="4">
        <f t="shared" si="10"/>
        <v>0</v>
      </c>
    </row>
    <row r="223" spans="2:4" ht="15.75" outlineLevel="1" thickBot="1" x14ac:dyDescent="0.25">
      <c r="B223" s="3">
        <f t="shared" si="11"/>
        <v>260</v>
      </c>
      <c r="C223" s="4">
        <f t="shared" si="9"/>
        <v>0</v>
      </c>
      <c r="D223" s="4">
        <f t="shared" si="10"/>
        <v>0</v>
      </c>
    </row>
    <row r="224" spans="2:4" ht="15.75" outlineLevel="1" thickBot="1" x14ac:dyDescent="0.25">
      <c r="B224" s="3">
        <f t="shared" si="11"/>
        <v>261</v>
      </c>
      <c r="C224" s="4">
        <f t="shared" si="9"/>
        <v>0</v>
      </c>
      <c r="D224" s="4">
        <f t="shared" si="10"/>
        <v>0</v>
      </c>
    </row>
    <row r="225" spans="2:4" ht="15.75" outlineLevel="1" thickBot="1" x14ac:dyDescent="0.25">
      <c r="B225" s="3">
        <f t="shared" si="11"/>
        <v>262</v>
      </c>
      <c r="C225" s="4">
        <f t="shared" si="9"/>
        <v>0</v>
      </c>
      <c r="D225" s="4">
        <f t="shared" si="10"/>
        <v>0</v>
      </c>
    </row>
    <row r="226" spans="2:4" ht="15.75" outlineLevel="1" thickBot="1" x14ac:dyDescent="0.25">
      <c r="B226" s="3">
        <f t="shared" si="11"/>
        <v>263</v>
      </c>
      <c r="C226" s="4">
        <f t="shared" si="9"/>
        <v>0</v>
      </c>
      <c r="D226" s="4">
        <f t="shared" si="10"/>
        <v>0</v>
      </c>
    </row>
    <row r="227" spans="2:4" ht="15.75" outlineLevel="1" thickBot="1" x14ac:dyDescent="0.25">
      <c r="B227" s="3">
        <f t="shared" si="11"/>
        <v>264</v>
      </c>
      <c r="C227" s="4">
        <f t="shared" si="9"/>
        <v>0</v>
      </c>
      <c r="D227" s="4">
        <f t="shared" si="10"/>
        <v>0</v>
      </c>
    </row>
    <row r="228" spans="2:4" ht="15.75" outlineLevel="1" thickBot="1" x14ac:dyDescent="0.25">
      <c r="B228" s="3">
        <f t="shared" si="11"/>
        <v>265</v>
      </c>
      <c r="C228" s="4">
        <f t="shared" si="9"/>
        <v>0</v>
      </c>
      <c r="D228" s="4">
        <f t="shared" si="10"/>
        <v>0</v>
      </c>
    </row>
    <row r="229" spans="2:4" ht="15.75" outlineLevel="1" thickBot="1" x14ac:dyDescent="0.25">
      <c r="B229" s="3">
        <f t="shared" si="11"/>
        <v>266</v>
      </c>
      <c r="C229" s="4">
        <f t="shared" si="9"/>
        <v>0</v>
      </c>
      <c r="D229" s="4">
        <f t="shared" si="10"/>
        <v>0</v>
      </c>
    </row>
    <row r="230" spans="2:4" ht="15.75" outlineLevel="1" thickBot="1" x14ac:dyDescent="0.25">
      <c r="B230" s="3">
        <f t="shared" si="11"/>
        <v>267</v>
      </c>
      <c r="C230" s="4">
        <f t="shared" si="9"/>
        <v>0</v>
      </c>
      <c r="D230" s="4">
        <f t="shared" si="10"/>
        <v>0</v>
      </c>
    </row>
    <row r="231" spans="2:4" ht="15.75" outlineLevel="1" thickBot="1" x14ac:dyDescent="0.25">
      <c r="B231" s="3">
        <f t="shared" si="11"/>
        <v>268</v>
      </c>
      <c r="C231" s="4">
        <f t="shared" si="9"/>
        <v>0</v>
      </c>
      <c r="D231" s="4">
        <f t="shared" si="10"/>
        <v>0</v>
      </c>
    </row>
    <row r="232" spans="2:4" ht="15.75" outlineLevel="1" thickBot="1" x14ac:dyDescent="0.25">
      <c r="B232" s="3">
        <f t="shared" si="11"/>
        <v>269</v>
      </c>
      <c r="C232" s="4">
        <f t="shared" si="9"/>
        <v>0</v>
      </c>
      <c r="D232" s="4">
        <f t="shared" si="10"/>
        <v>0</v>
      </c>
    </row>
    <row r="233" spans="2:4" ht="15.75" outlineLevel="1" thickBot="1" x14ac:dyDescent="0.25">
      <c r="B233" s="3">
        <f t="shared" si="11"/>
        <v>270</v>
      </c>
      <c r="C233" s="4">
        <f t="shared" si="9"/>
        <v>0</v>
      </c>
      <c r="D233" s="4">
        <f t="shared" si="10"/>
        <v>0</v>
      </c>
    </row>
    <row r="234" spans="2:4" ht="15.75" outlineLevel="1" thickBot="1" x14ac:dyDescent="0.25">
      <c r="B234" s="3">
        <f t="shared" si="11"/>
        <v>271</v>
      </c>
      <c r="C234" s="4">
        <f t="shared" si="9"/>
        <v>0</v>
      </c>
      <c r="D234" s="4">
        <f t="shared" si="10"/>
        <v>0</v>
      </c>
    </row>
    <row r="235" spans="2:4" ht="15.75" outlineLevel="1" thickBot="1" x14ac:dyDescent="0.25">
      <c r="B235" s="3">
        <f t="shared" si="11"/>
        <v>272</v>
      </c>
      <c r="C235" s="4">
        <f t="shared" si="9"/>
        <v>0</v>
      </c>
      <c r="D235" s="4">
        <f t="shared" si="10"/>
        <v>0</v>
      </c>
    </row>
    <row r="236" spans="2:4" ht="15.75" outlineLevel="1" thickBot="1" x14ac:dyDescent="0.25">
      <c r="B236" s="3">
        <f t="shared" si="11"/>
        <v>273</v>
      </c>
      <c r="C236" s="4">
        <f t="shared" si="9"/>
        <v>0</v>
      </c>
      <c r="D236" s="4">
        <f t="shared" si="10"/>
        <v>0</v>
      </c>
    </row>
    <row r="237" spans="2:4" ht="15.75" outlineLevel="1" thickBot="1" x14ac:dyDescent="0.25">
      <c r="B237" s="3">
        <f t="shared" si="11"/>
        <v>274</v>
      </c>
      <c r="C237" s="4">
        <f t="shared" si="9"/>
        <v>0</v>
      </c>
      <c r="D237" s="4">
        <f t="shared" si="10"/>
        <v>0</v>
      </c>
    </row>
    <row r="238" spans="2:4" ht="15.75" outlineLevel="1" thickBot="1" x14ac:dyDescent="0.25">
      <c r="B238" s="3">
        <f t="shared" si="11"/>
        <v>275</v>
      </c>
      <c r="C238" s="4">
        <f t="shared" si="9"/>
        <v>0</v>
      </c>
      <c r="D238" s="4">
        <f t="shared" si="10"/>
        <v>0</v>
      </c>
    </row>
    <row r="239" spans="2:4" ht="15.75" outlineLevel="1" thickBot="1" x14ac:dyDescent="0.25">
      <c r="B239" s="3">
        <f t="shared" si="11"/>
        <v>276</v>
      </c>
      <c r="C239" s="4">
        <f t="shared" si="9"/>
        <v>0</v>
      </c>
      <c r="D239" s="4">
        <f t="shared" si="10"/>
        <v>0</v>
      </c>
    </row>
    <row r="240" spans="2:4" ht="15.75" outlineLevel="1" thickBot="1" x14ac:dyDescent="0.25">
      <c r="B240" s="3">
        <f t="shared" si="11"/>
        <v>277</v>
      </c>
      <c r="C240" s="4">
        <f t="shared" si="9"/>
        <v>0</v>
      </c>
      <c r="D240" s="4">
        <f t="shared" si="10"/>
        <v>0</v>
      </c>
    </row>
    <row r="241" spans="2:4" ht="15.75" outlineLevel="1" thickBot="1" x14ac:dyDescent="0.25">
      <c r="B241" s="3">
        <f t="shared" si="11"/>
        <v>278</v>
      </c>
      <c r="C241" s="4">
        <f t="shared" si="9"/>
        <v>0</v>
      </c>
      <c r="D241" s="4">
        <f t="shared" si="10"/>
        <v>0</v>
      </c>
    </row>
    <row r="242" spans="2:4" ht="15.75" outlineLevel="1" thickBot="1" x14ac:dyDescent="0.25">
      <c r="B242" s="3">
        <f t="shared" si="11"/>
        <v>279</v>
      </c>
      <c r="C242" s="4">
        <f t="shared" si="9"/>
        <v>0</v>
      </c>
      <c r="D242" s="4">
        <f t="shared" si="10"/>
        <v>0</v>
      </c>
    </row>
    <row r="243" spans="2:4" ht="15.75" outlineLevel="1" thickBot="1" x14ac:dyDescent="0.25">
      <c r="B243" s="3">
        <f t="shared" si="11"/>
        <v>280</v>
      </c>
      <c r="C243" s="4">
        <f t="shared" si="9"/>
        <v>0</v>
      </c>
      <c r="D243" s="4">
        <f t="shared" si="10"/>
        <v>0</v>
      </c>
    </row>
    <row r="244" spans="2:4" ht="15.75" outlineLevel="1" thickBot="1" x14ac:dyDescent="0.25">
      <c r="B244" s="3">
        <f t="shared" si="11"/>
        <v>281</v>
      </c>
      <c r="C244" s="4">
        <f t="shared" si="9"/>
        <v>0</v>
      </c>
      <c r="D244" s="4">
        <f t="shared" si="10"/>
        <v>0</v>
      </c>
    </row>
    <row r="245" spans="2:4" ht="15.75" outlineLevel="1" thickBot="1" x14ac:dyDescent="0.25">
      <c r="B245" s="3">
        <f t="shared" si="11"/>
        <v>282</v>
      </c>
      <c r="C245" s="4">
        <f t="shared" si="9"/>
        <v>0</v>
      </c>
      <c r="D245" s="4">
        <f t="shared" si="10"/>
        <v>0</v>
      </c>
    </row>
    <row r="246" spans="2:4" ht="15.75" outlineLevel="1" thickBot="1" x14ac:dyDescent="0.25">
      <c r="B246" s="3">
        <f t="shared" si="11"/>
        <v>283</v>
      </c>
      <c r="C246" s="4">
        <f t="shared" si="9"/>
        <v>0</v>
      </c>
      <c r="D246" s="4">
        <f t="shared" si="10"/>
        <v>0</v>
      </c>
    </row>
    <row r="247" spans="2:4" ht="15.75" outlineLevel="1" thickBot="1" x14ac:dyDescent="0.25">
      <c r="B247" s="3">
        <f t="shared" si="11"/>
        <v>284</v>
      </c>
      <c r="C247" s="4">
        <f t="shared" si="9"/>
        <v>0</v>
      </c>
      <c r="D247" s="4">
        <f t="shared" si="10"/>
        <v>0</v>
      </c>
    </row>
    <row r="248" spans="2:4" ht="15.75" outlineLevel="1" thickBot="1" x14ac:dyDescent="0.25">
      <c r="B248" s="3">
        <f t="shared" si="11"/>
        <v>285</v>
      </c>
      <c r="C248" s="4">
        <f t="shared" si="9"/>
        <v>0</v>
      </c>
      <c r="D248" s="4">
        <f t="shared" si="10"/>
        <v>0</v>
      </c>
    </row>
    <row r="249" spans="2:4" ht="15.75" outlineLevel="1" thickBot="1" x14ac:dyDescent="0.25">
      <c r="B249" s="3">
        <f t="shared" si="11"/>
        <v>286</v>
      </c>
      <c r="C249" s="4">
        <f t="shared" si="9"/>
        <v>0</v>
      </c>
      <c r="D249" s="4">
        <f t="shared" si="10"/>
        <v>0</v>
      </c>
    </row>
    <row r="250" spans="2:4" ht="15.75" outlineLevel="1" thickBot="1" x14ac:dyDescent="0.25">
      <c r="B250" s="3">
        <f t="shared" si="11"/>
        <v>287</v>
      </c>
      <c r="C250" s="4">
        <f t="shared" si="9"/>
        <v>0</v>
      </c>
      <c r="D250" s="4">
        <f t="shared" si="10"/>
        <v>0</v>
      </c>
    </row>
    <row r="251" spans="2:4" ht="15.75" outlineLevel="1" thickBot="1" x14ac:dyDescent="0.25">
      <c r="B251" s="3">
        <f t="shared" si="11"/>
        <v>288</v>
      </c>
      <c r="C251" s="4">
        <f t="shared" si="9"/>
        <v>0</v>
      </c>
      <c r="D251" s="4">
        <f t="shared" si="10"/>
        <v>0</v>
      </c>
    </row>
    <row r="252" spans="2:4" ht="15.75" outlineLevel="1" thickBot="1" x14ac:dyDescent="0.25">
      <c r="B252" s="3">
        <f t="shared" si="11"/>
        <v>289</v>
      </c>
      <c r="C252" s="4">
        <f t="shared" si="9"/>
        <v>0</v>
      </c>
      <c r="D252" s="4">
        <f t="shared" si="10"/>
        <v>0</v>
      </c>
    </row>
    <row r="253" spans="2:4" ht="15.75" outlineLevel="1" thickBot="1" x14ac:dyDescent="0.25">
      <c r="B253" s="3">
        <f t="shared" si="11"/>
        <v>290</v>
      </c>
      <c r="C253" s="4">
        <f t="shared" si="9"/>
        <v>0</v>
      </c>
      <c r="D253" s="4">
        <f t="shared" si="10"/>
        <v>0</v>
      </c>
    </row>
    <row r="254" spans="2:4" ht="15.75" outlineLevel="1" thickBot="1" x14ac:dyDescent="0.25">
      <c r="B254" s="3">
        <f t="shared" si="11"/>
        <v>291</v>
      </c>
      <c r="C254" s="4">
        <f t="shared" si="9"/>
        <v>0</v>
      </c>
      <c r="D254" s="4">
        <f t="shared" si="10"/>
        <v>0</v>
      </c>
    </row>
    <row r="255" spans="2:4" ht="15.75" outlineLevel="1" thickBot="1" x14ac:dyDescent="0.25">
      <c r="B255" s="3">
        <f t="shared" si="11"/>
        <v>292</v>
      </c>
      <c r="C255" s="4">
        <f t="shared" si="9"/>
        <v>0</v>
      </c>
      <c r="D255" s="4">
        <f t="shared" si="10"/>
        <v>0</v>
      </c>
    </row>
    <row r="256" spans="2:4" ht="15.75" outlineLevel="1" thickBot="1" x14ac:dyDescent="0.25">
      <c r="B256" s="3">
        <f t="shared" si="11"/>
        <v>293</v>
      </c>
      <c r="C256" s="4">
        <f t="shared" si="9"/>
        <v>0</v>
      </c>
      <c r="D256" s="4">
        <f t="shared" si="10"/>
        <v>0</v>
      </c>
    </row>
    <row r="257" spans="2:4" ht="15.75" outlineLevel="1" thickBot="1" x14ac:dyDescent="0.25">
      <c r="B257" s="3">
        <f t="shared" si="11"/>
        <v>294</v>
      </c>
      <c r="C257" s="4">
        <f t="shared" si="9"/>
        <v>0</v>
      </c>
      <c r="D257" s="4">
        <f t="shared" si="10"/>
        <v>0</v>
      </c>
    </row>
    <row r="258" spans="2:4" ht="15.75" outlineLevel="1" thickBot="1" x14ac:dyDescent="0.25">
      <c r="B258" s="3">
        <f t="shared" si="11"/>
        <v>295</v>
      </c>
      <c r="C258" s="4">
        <f t="shared" si="9"/>
        <v>0</v>
      </c>
      <c r="D258" s="4">
        <f t="shared" si="10"/>
        <v>0</v>
      </c>
    </row>
    <row r="259" spans="2:4" ht="15.75" outlineLevel="1" thickBot="1" x14ac:dyDescent="0.25">
      <c r="B259" s="3">
        <f t="shared" si="11"/>
        <v>296</v>
      </c>
      <c r="C259" s="4">
        <f t="shared" si="9"/>
        <v>0</v>
      </c>
      <c r="D259" s="4">
        <f t="shared" si="10"/>
        <v>0</v>
      </c>
    </row>
    <row r="260" spans="2:4" ht="15.75" outlineLevel="1" thickBot="1" x14ac:dyDescent="0.25">
      <c r="B260" s="3">
        <f t="shared" si="11"/>
        <v>297</v>
      </c>
      <c r="C260" s="4">
        <f t="shared" si="9"/>
        <v>0</v>
      </c>
      <c r="D260" s="4">
        <f t="shared" si="10"/>
        <v>0</v>
      </c>
    </row>
    <row r="261" spans="2:4" ht="15.75" outlineLevel="1" thickBot="1" x14ac:dyDescent="0.25">
      <c r="B261" s="3">
        <f t="shared" si="11"/>
        <v>298</v>
      </c>
      <c r="C261" s="4">
        <f t="shared" si="9"/>
        <v>0</v>
      </c>
      <c r="D261" s="4">
        <f t="shared" si="10"/>
        <v>0</v>
      </c>
    </row>
    <row r="262" spans="2:4" ht="15.75" outlineLevel="1" thickBot="1" x14ac:dyDescent="0.25">
      <c r="B262" s="3">
        <f t="shared" si="11"/>
        <v>299</v>
      </c>
      <c r="C262" s="4">
        <f t="shared" si="9"/>
        <v>0</v>
      </c>
      <c r="D262" s="4">
        <f t="shared" si="10"/>
        <v>0</v>
      </c>
    </row>
    <row r="263" spans="2:4" ht="15.75" outlineLevel="1" thickBot="1" x14ac:dyDescent="0.25">
      <c r="B263" s="3">
        <f t="shared" si="11"/>
        <v>300</v>
      </c>
      <c r="C263" s="4">
        <f t="shared" si="9"/>
        <v>0</v>
      </c>
      <c r="D263" s="4">
        <f t="shared" si="10"/>
        <v>0</v>
      </c>
    </row>
    <row r="264" spans="2:4" ht="15.75" outlineLevel="1" thickBot="1" x14ac:dyDescent="0.25">
      <c r="B264" s="3">
        <f t="shared" si="11"/>
        <v>301</v>
      </c>
      <c r="C264" s="4">
        <f t="shared" si="9"/>
        <v>0</v>
      </c>
      <c r="D264" s="4">
        <f t="shared" si="10"/>
        <v>0</v>
      </c>
    </row>
    <row r="265" spans="2:4" ht="15.75" outlineLevel="1" thickBot="1" x14ac:dyDescent="0.25">
      <c r="B265" s="3">
        <f t="shared" si="11"/>
        <v>302</v>
      </c>
      <c r="C265" s="4">
        <f t="shared" si="9"/>
        <v>0</v>
      </c>
      <c r="D265" s="4">
        <f t="shared" si="10"/>
        <v>0</v>
      </c>
    </row>
    <row r="266" spans="2:4" ht="15.75" outlineLevel="1" thickBot="1" x14ac:dyDescent="0.25">
      <c r="B266" s="3">
        <f t="shared" si="11"/>
        <v>303</v>
      </c>
      <c r="C266" s="4">
        <f t="shared" si="9"/>
        <v>0</v>
      </c>
      <c r="D266" s="4">
        <f t="shared" si="10"/>
        <v>0</v>
      </c>
    </row>
    <row r="267" spans="2:4" ht="15.75" outlineLevel="1" thickBot="1" x14ac:dyDescent="0.25">
      <c r="B267" s="3">
        <f t="shared" si="11"/>
        <v>304</v>
      </c>
      <c r="C267" s="4">
        <f t="shared" si="9"/>
        <v>0</v>
      </c>
      <c r="D267" s="4">
        <f t="shared" si="10"/>
        <v>0</v>
      </c>
    </row>
    <row r="268" spans="2:4" ht="15.75" outlineLevel="1" thickBot="1" x14ac:dyDescent="0.25">
      <c r="B268" s="3">
        <f t="shared" si="11"/>
        <v>305</v>
      </c>
      <c r="C268" s="4">
        <f t="shared" si="9"/>
        <v>0</v>
      </c>
      <c r="D268" s="4">
        <f t="shared" si="10"/>
        <v>0</v>
      </c>
    </row>
    <row r="269" spans="2:4" ht="15.75" outlineLevel="1" thickBot="1" x14ac:dyDescent="0.25">
      <c r="B269" s="3">
        <f t="shared" si="11"/>
        <v>306</v>
      </c>
      <c r="C269" s="4">
        <f t="shared" si="9"/>
        <v>0</v>
      </c>
      <c r="D269" s="4">
        <f t="shared" si="10"/>
        <v>0</v>
      </c>
    </row>
    <row r="270" spans="2:4" ht="15.75" outlineLevel="1" thickBot="1" x14ac:dyDescent="0.25">
      <c r="B270" s="3">
        <f t="shared" si="11"/>
        <v>307</v>
      </c>
      <c r="C270" s="4">
        <f t="shared" si="9"/>
        <v>0</v>
      </c>
      <c r="D270" s="4">
        <f t="shared" si="10"/>
        <v>0</v>
      </c>
    </row>
    <row r="271" spans="2:4" ht="15.75" outlineLevel="1" thickBot="1" x14ac:dyDescent="0.25">
      <c r="B271" s="3">
        <f t="shared" si="11"/>
        <v>308</v>
      </c>
      <c r="C271" s="4">
        <f t="shared" si="9"/>
        <v>0</v>
      </c>
      <c r="D271" s="4">
        <f t="shared" si="10"/>
        <v>0</v>
      </c>
    </row>
    <row r="272" spans="2:4" ht="15.75" outlineLevel="1" thickBot="1" x14ac:dyDescent="0.25">
      <c r="B272" s="3">
        <f t="shared" si="11"/>
        <v>309</v>
      </c>
      <c r="C272" s="4">
        <f t="shared" si="9"/>
        <v>0</v>
      </c>
      <c r="D272" s="4">
        <f t="shared" si="10"/>
        <v>0</v>
      </c>
    </row>
    <row r="273" spans="2:4" ht="15.75" outlineLevel="1" thickBot="1" x14ac:dyDescent="0.25">
      <c r="B273" s="3">
        <f t="shared" si="11"/>
        <v>310</v>
      </c>
      <c r="C273" s="4">
        <f t="shared" si="9"/>
        <v>0</v>
      </c>
      <c r="D273" s="4">
        <f t="shared" si="10"/>
        <v>0</v>
      </c>
    </row>
    <row r="274" spans="2:4" ht="15.75" outlineLevel="1" thickBot="1" x14ac:dyDescent="0.25">
      <c r="B274" s="3">
        <f t="shared" si="11"/>
        <v>311</v>
      </c>
      <c r="C274" s="4">
        <f t="shared" si="9"/>
        <v>0</v>
      </c>
      <c r="D274" s="4">
        <f t="shared" si="10"/>
        <v>0</v>
      </c>
    </row>
    <row r="275" spans="2:4" ht="15.75" outlineLevel="1" thickBot="1" x14ac:dyDescent="0.25">
      <c r="B275" s="3">
        <f t="shared" si="11"/>
        <v>312</v>
      </c>
      <c r="C275" s="4">
        <f t="shared" si="9"/>
        <v>0</v>
      </c>
      <c r="D275" s="4">
        <f t="shared" si="10"/>
        <v>0</v>
      </c>
    </row>
    <row r="276" spans="2:4" ht="15.75" outlineLevel="1" thickBot="1" x14ac:dyDescent="0.25">
      <c r="B276" s="3">
        <f t="shared" si="11"/>
        <v>313</v>
      </c>
      <c r="C276" s="4">
        <f t="shared" si="9"/>
        <v>0</v>
      </c>
      <c r="D276" s="4">
        <f t="shared" si="10"/>
        <v>0</v>
      </c>
    </row>
    <row r="277" spans="2:4" ht="15.75" outlineLevel="1" thickBot="1" x14ac:dyDescent="0.25">
      <c r="B277" s="3">
        <f t="shared" si="11"/>
        <v>314</v>
      </c>
      <c r="C277" s="4">
        <f t="shared" si="9"/>
        <v>0</v>
      </c>
      <c r="D277" s="4">
        <f t="shared" si="10"/>
        <v>0</v>
      </c>
    </row>
    <row r="278" spans="2:4" ht="15.75" outlineLevel="1" thickBot="1" x14ac:dyDescent="0.25">
      <c r="B278" s="3">
        <f t="shared" si="11"/>
        <v>315</v>
      </c>
      <c r="C278" s="4">
        <f t="shared" si="9"/>
        <v>0</v>
      </c>
      <c r="D278" s="4">
        <f t="shared" si="10"/>
        <v>0</v>
      </c>
    </row>
    <row r="279" spans="2:4" ht="15.75" outlineLevel="1" thickBot="1" x14ac:dyDescent="0.25">
      <c r="B279" s="3">
        <f t="shared" si="11"/>
        <v>316</v>
      </c>
      <c r="C279" s="4">
        <f t="shared" si="9"/>
        <v>0</v>
      </c>
      <c r="D279" s="4">
        <f t="shared" si="10"/>
        <v>0</v>
      </c>
    </row>
    <row r="280" spans="2:4" ht="15.75" outlineLevel="1" thickBot="1" x14ac:dyDescent="0.25">
      <c r="B280" s="3">
        <f t="shared" si="11"/>
        <v>317</v>
      </c>
      <c r="C280" s="4">
        <f t="shared" ref="C280:C343" si="12">$C$7*(1-$D$11)/(PV((1+4.25%)^(1/12)-1,B280,-1,0)+PV(4.25%,B280/12,-1,0))</f>
        <v>0</v>
      </c>
      <c r="D280" s="4">
        <f t="shared" ref="D280:D343" si="13">$C$8*(1-$C$11)/(PV((1+4.25%)^(1/12)-1,B280,-1,0)+PV(4.25%,B280/12,-1,0))</f>
        <v>0</v>
      </c>
    </row>
    <row r="281" spans="2:4" ht="15.75" outlineLevel="1" thickBot="1" x14ac:dyDescent="0.25">
      <c r="B281" s="3">
        <f t="shared" ref="B281:B344" si="14">B280+1</f>
        <v>318</v>
      </c>
      <c r="C281" s="4">
        <f t="shared" si="12"/>
        <v>0</v>
      </c>
      <c r="D281" s="4">
        <f t="shared" si="13"/>
        <v>0</v>
      </c>
    </row>
    <row r="282" spans="2:4" ht="15.75" outlineLevel="1" thickBot="1" x14ac:dyDescent="0.25">
      <c r="B282" s="3">
        <f t="shared" si="14"/>
        <v>319</v>
      </c>
      <c r="C282" s="4">
        <f t="shared" si="12"/>
        <v>0</v>
      </c>
      <c r="D282" s="4">
        <f t="shared" si="13"/>
        <v>0</v>
      </c>
    </row>
    <row r="283" spans="2:4" ht="15.75" outlineLevel="1" thickBot="1" x14ac:dyDescent="0.25">
      <c r="B283" s="3">
        <f t="shared" si="14"/>
        <v>320</v>
      </c>
      <c r="C283" s="4">
        <f t="shared" si="12"/>
        <v>0</v>
      </c>
      <c r="D283" s="4">
        <f t="shared" si="13"/>
        <v>0</v>
      </c>
    </row>
    <row r="284" spans="2:4" ht="15.75" outlineLevel="1" thickBot="1" x14ac:dyDescent="0.25">
      <c r="B284" s="3">
        <f t="shared" si="14"/>
        <v>321</v>
      </c>
      <c r="C284" s="4">
        <f t="shared" si="12"/>
        <v>0</v>
      </c>
      <c r="D284" s="4">
        <f t="shared" si="13"/>
        <v>0</v>
      </c>
    </row>
    <row r="285" spans="2:4" ht="15.75" outlineLevel="1" thickBot="1" x14ac:dyDescent="0.25">
      <c r="B285" s="3">
        <f t="shared" si="14"/>
        <v>322</v>
      </c>
      <c r="C285" s="4">
        <f t="shared" si="12"/>
        <v>0</v>
      </c>
      <c r="D285" s="4">
        <f t="shared" si="13"/>
        <v>0</v>
      </c>
    </row>
    <row r="286" spans="2:4" ht="15.75" outlineLevel="1" thickBot="1" x14ac:dyDescent="0.25">
      <c r="B286" s="3">
        <f t="shared" si="14"/>
        <v>323</v>
      </c>
      <c r="C286" s="4">
        <f t="shared" si="12"/>
        <v>0</v>
      </c>
      <c r="D286" s="4">
        <f t="shared" si="13"/>
        <v>0</v>
      </c>
    </row>
    <row r="287" spans="2:4" ht="15.75" outlineLevel="1" thickBot="1" x14ac:dyDescent="0.25">
      <c r="B287" s="3">
        <f t="shared" si="14"/>
        <v>324</v>
      </c>
      <c r="C287" s="4">
        <f t="shared" si="12"/>
        <v>0</v>
      </c>
      <c r="D287" s="4">
        <f t="shared" si="13"/>
        <v>0</v>
      </c>
    </row>
    <row r="288" spans="2:4" ht="15.75" outlineLevel="1" thickBot="1" x14ac:dyDescent="0.25">
      <c r="B288" s="3">
        <f t="shared" si="14"/>
        <v>325</v>
      </c>
      <c r="C288" s="4">
        <f t="shared" si="12"/>
        <v>0</v>
      </c>
      <c r="D288" s="4">
        <f t="shared" si="13"/>
        <v>0</v>
      </c>
    </row>
    <row r="289" spans="2:4" ht="15.75" outlineLevel="1" thickBot="1" x14ac:dyDescent="0.25">
      <c r="B289" s="3">
        <f t="shared" si="14"/>
        <v>326</v>
      </c>
      <c r="C289" s="4">
        <f t="shared" si="12"/>
        <v>0</v>
      </c>
      <c r="D289" s="4">
        <f t="shared" si="13"/>
        <v>0</v>
      </c>
    </row>
    <row r="290" spans="2:4" ht="15.75" outlineLevel="1" thickBot="1" x14ac:dyDescent="0.25">
      <c r="B290" s="3">
        <f t="shared" si="14"/>
        <v>327</v>
      </c>
      <c r="C290" s="4">
        <f t="shared" si="12"/>
        <v>0</v>
      </c>
      <c r="D290" s="4">
        <f t="shared" si="13"/>
        <v>0</v>
      </c>
    </row>
    <row r="291" spans="2:4" ht="15.75" outlineLevel="1" thickBot="1" x14ac:dyDescent="0.25">
      <c r="B291" s="3">
        <f t="shared" si="14"/>
        <v>328</v>
      </c>
      <c r="C291" s="4">
        <f t="shared" si="12"/>
        <v>0</v>
      </c>
      <c r="D291" s="4">
        <f t="shared" si="13"/>
        <v>0</v>
      </c>
    </row>
    <row r="292" spans="2:4" ht="15.75" outlineLevel="1" thickBot="1" x14ac:dyDescent="0.25">
      <c r="B292" s="3">
        <f t="shared" si="14"/>
        <v>329</v>
      </c>
      <c r="C292" s="4">
        <f t="shared" si="12"/>
        <v>0</v>
      </c>
      <c r="D292" s="4">
        <f t="shared" si="13"/>
        <v>0</v>
      </c>
    </row>
    <row r="293" spans="2:4" ht="15.75" outlineLevel="1" thickBot="1" x14ac:dyDescent="0.25">
      <c r="B293" s="3">
        <f t="shared" si="14"/>
        <v>330</v>
      </c>
      <c r="C293" s="4">
        <f t="shared" si="12"/>
        <v>0</v>
      </c>
      <c r="D293" s="4">
        <f t="shared" si="13"/>
        <v>0</v>
      </c>
    </row>
    <row r="294" spans="2:4" ht="15.75" outlineLevel="1" thickBot="1" x14ac:dyDescent="0.25">
      <c r="B294" s="3">
        <f t="shared" si="14"/>
        <v>331</v>
      </c>
      <c r="C294" s="4">
        <f t="shared" si="12"/>
        <v>0</v>
      </c>
      <c r="D294" s="4">
        <f t="shared" si="13"/>
        <v>0</v>
      </c>
    </row>
    <row r="295" spans="2:4" ht="15.75" outlineLevel="1" thickBot="1" x14ac:dyDescent="0.25">
      <c r="B295" s="3">
        <f t="shared" si="14"/>
        <v>332</v>
      </c>
      <c r="C295" s="4">
        <f t="shared" si="12"/>
        <v>0</v>
      </c>
      <c r="D295" s="4">
        <f t="shared" si="13"/>
        <v>0</v>
      </c>
    </row>
    <row r="296" spans="2:4" ht="15.75" outlineLevel="1" thickBot="1" x14ac:dyDescent="0.25">
      <c r="B296" s="3">
        <f t="shared" si="14"/>
        <v>333</v>
      </c>
      <c r="C296" s="4">
        <f t="shared" si="12"/>
        <v>0</v>
      </c>
      <c r="D296" s="4">
        <f t="shared" si="13"/>
        <v>0</v>
      </c>
    </row>
    <row r="297" spans="2:4" ht="15.75" outlineLevel="1" thickBot="1" x14ac:dyDescent="0.25">
      <c r="B297" s="3">
        <f t="shared" si="14"/>
        <v>334</v>
      </c>
      <c r="C297" s="4">
        <f t="shared" si="12"/>
        <v>0</v>
      </c>
      <c r="D297" s="4">
        <f t="shared" si="13"/>
        <v>0</v>
      </c>
    </row>
    <row r="298" spans="2:4" ht="15.75" outlineLevel="1" thickBot="1" x14ac:dyDescent="0.25">
      <c r="B298" s="3">
        <f t="shared" si="14"/>
        <v>335</v>
      </c>
      <c r="C298" s="4">
        <f t="shared" si="12"/>
        <v>0</v>
      </c>
      <c r="D298" s="4">
        <f t="shared" si="13"/>
        <v>0</v>
      </c>
    </row>
    <row r="299" spans="2:4" ht="15.75" outlineLevel="1" thickBot="1" x14ac:dyDescent="0.25">
      <c r="B299" s="3">
        <f t="shared" si="14"/>
        <v>336</v>
      </c>
      <c r="C299" s="4">
        <f t="shared" si="12"/>
        <v>0</v>
      </c>
      <c r="D299" s="4">
        <f t="shared" si="13"/>
        <v>0</v>
      </c>
    </row>
    <row r="300" spans="2:4" ht="15.75" outlineLevel="1" thickBot="1" x14ac:dyDescent="0.25">
      <c r="B300" s="3">
        <f t="shared" si="14"/>
        <v>337</v>
      </c>
      <c r="C300" s="4">
        <f t="shared" si="12"/>
        <v>0</v>
      </c>
      <c r="D300" s="4">
        <f t="shared" si="13"/>
        <v>0</v>
      </c>
    </row>
    <row r="301" spans="2:4" ht="15.75" outlineLevel="1" thickBot="1" x14ac:dyDescent="0.25">
      <c r="B301" s="3">
        <f t="shared" si="14"/>
        <v>338</v>
      </c>
      <c r="C301" s="4">
        <f t="shared" si="12"/>
        <v>0</v>
      </c>
      <c r="D301" s="4">
        <f t="shared" si="13"/>
        <v>0</v>
      </c>
    </row>
    <row r="302" spans="2:4" ht="15.75" outlineLevel="1" thickBot="1" x14ac:dyDescent="0.25">
      <c r="B302" s="3">
        <f t="shared" si="14"/>
        <v>339</v>
      </c>
      <c r="C302" s="4">
        <f t="shared" si="12"/>
        <v>0</v>
      </c>
      <c r="D302" s="4">
        <f t="shared" si="13"/>
        <v>0</v>
      </c>
    </row>
    <row r="303" spans="2:4" ht="15.75" outlineLevel="1" thickBot="1" x14ac:dyDescent="0.25">
      <c r="B303" s="3">
        <f t="shared" si="14"/>
        <v>340</v>
      </c>
      <c r="C303" s="4">
        <f t="shared" si="12"/>
        <v>0</v>
      </c>
      <c r="D303" s="4">
        <f t="shared" si="13"/>
        <v>0</v>
      </c>
    </row>
    <row r="304" spans="2:4" ht="15.75" outlineLevel="1" thickBot="1" x14ac:dyDescent="0.25">
      <c r="B304" s="3">
        <f t="shared" si="14"/>
        <v>341</v>
      </c>
      <c r="C304" s="4">
        <f t="shared" si="12"/>
        <v>0</v>
      </c>
      <c r="D304" s="4">
        <f t="shared" si="13"/>
        <v>0</v>
      </c>
    </row>
    <row r="305" spans="2:4" ht="15.75" outlineLevel="1" thickBot="1" x14ac:dyDescent="0.25">
      <c r="B305" s="3">
        <f t="shared" si="14"/>
        <v>342</v>
      </c>
      <c r="C305" s="4">
        <f t="shared" si="12"/>
        <v>0</v>
      </c>
      <c r="D305" s="4">
        <f t="shared" si="13"/>
        <v>0</v>
      </c>
    </row>
    <row r="306" spans="2:4" ht="15.75" outlineLevel="1" thickBot="1" x14ac:dyDescent="0.25">
      <c r="B306" s="3">
        <f t="shared" si="14"/>
        <v>343</v>
      </c>
      <c r="C306" s="4">
        <f t="shared" si="12"/>
        <v>0</v>
      </c>
      <c r="D306" s="4">
        <f t="shared" si="13"/>
        <v>0</v>
      </c>
    </row>
    <row r="307" spans="2:4" ht="15.75" outlineLevel="1" thickBot="1" x14ac:dyDescent="0.25">
      <c r="B307" s="3">
        <f t="shared" si="14"/>
        <v>344</v>
      </c>
      <c r="C307" s="4">
        <f t="shared" si="12"/>
        <v>0</v>
      </c>
      <c r="D307" s="4">
        <f t="shared" si="13"/>
        <v>0</v>
      </c>
    </row>
    <row r="308" spans="2:4" ht="15.75" outlineLevel="1" thickBot="1" x14ac:dyDescent="0.25">
      <c r="B308" s="3">
        <f t="shared" si="14"/>
        <v>345</v>
      </c>
      <c r="C308" s="4">
        <f t="shared" si="12"/>
        <v>0</v>
      </c>
      <c r="D308" s="4">
        <f t="shared" si="13"/>
        <v>0</v>
      </c>
    </row>
    <row r="309" spans="2:4" ht="15.75" outlineLevel="1" thickBot="1" x14ac:dyDescent="0.25">
      <c r="B309" s="3">
        <f t="shared" si="14"/>
        <v>346</v>
      </c>
      <c r="C309" s="4">
        <f t="shared" si="12"/>
        <v>0</v>
      </c>
      <c r="D309" s="4">
        <f t="shared" si="13"/>
        <v>0</v>
      </c>
    </row>
    <row r="310" spans="2:4" ht="15.75" outlineLevel="1" thickBot="1" x14ac:dyDescent="0.25">
      <c r="B310" s="3">
        <f t="shared" si="14"/>
        <v>347</v>
      </c>
      <c r="C310" s="4">
        <f t="shared" si="12"/>
        <v>0</v>
      </c>
      <c r="D310" s="4">
        <f t="shared" si="13"/>
        <v>0</v>
      </c>
    </row>
    <row r="311" spans="2:4" ht="15.75" outlineLevel="1" thickBot="1" x14ac:dyDescent="0.25">
      <c r="B311" s="3">
        <f t="shared" si="14"/>
        <v>348</v>
      </c>
      <c r="C311" s="4">
        <f t="shared" si="12"/>
        <v>0</v>
      </c>
      <c r="D311" s="4">
        <f t="shared" si="13"/>
        <v>0</v>
      </c>
    </row>
    <row r="312" spans="2:4" ht="15.75" outlineLevel="1" thickBot="1" x14ac:dyDescent="0.25">
      <c r="B312" s="3">
        <f t="shared" si="14"/>
        <v>349</v>
      </c>
      <c r="C312" s="4">
        <f t="shared" si="12"/>
        <v>0</v>
      </c>
      <c r="D312" s="4">
        <f t="shared" si="13"/>
        <v>0</v>
      </c>
    </row>
    <row r="313" spans="2:4" ht="15.75" outlineLevel="1" thickBot="1" x14ac:dyDescent="0.25">
      <c r="B313" s="3">
        <f t="shared" si="14"/>
        <v>350</v>
      </c>
      <c r="C313" s="4">
        <f t="shared" si="12"/>
        <v>0</v>
      </c>
      <c r="D313" s="4">
        <f t="shared" si="13"/>
        <v>0</v>
      </c>
    </row>
    <row r="314" spans="2:4" ht="15.75" outlineLevel="1" thickBot="1" x14ac:dyDescent="0.25">
      <c r="B314" s="3">
        <f t="shared" si="14"/>
        <v>351</v>
      </c>
      <c r="C314" s="4">
        <f t="shared" si="12"/>
        <v>0</v>
      </c>
      <c r="D314" s="4">
        <f t="shared" si="13"/>
        <v>0</v>
      </c>
    </row>
    <row r="315" spans="2:4" ht="15.75" outlineLevel="1" thickBot="1" x14ac:dyDescent="0.25">
      <c r="B315" s="3">
        <f t="shared" si="14"/>
        <v>352</v>
      </c>
      <c r="C315" s="4">
        <f t="shared" si="12"/>
        <v>0</v>
      </c>
      <c r="D315" s="4">
        <f t="shared" si="13"/>
        <v>0</v>
      </c>
    </row>
    <row r="316" spans="2:4" ht="15.75" outlineLevel="1" thickBot="1" x14ac:dyDescent="0.25">
      <c r="B316" s="3">
        <f t="shared" si="14"/>
        <v>353</v>
      </c>
      <c r="C316" s="4">
        <f t="shared" si="12"/>
        <v>0</v>
      </c>
      <c r="D316" s="4">
        <f t="shared" si="13"/>
        <v>0</v>
      </c>
    </row>
    <row r="317" spans="2:4" ht="15.75" outlineLevel="1" thickBot="1" x14ac:dyDescent="0.25">
      <c r="B317" s="3">
        <f t="shared" si="14"/>
        <v>354</v>
      </c>
      <c r="C317" s="4">
        <f t="shared" si="12"/>
        <v>0</v>
      </c>
      <c r="D317" s="4">
        <f t="shared" si="13"/>
        <v>0</v>
      </c>
    </row>
    <row r="318" spans="2:4" ht="15.75" outlineLevel="1" thickBot="1" x14ac:dyDescent="0.25">
      <c r="B318" s="3">
        <f t="shared" si="14"/>
        <v>355</v>
      </c>
      <c r="C318" s="4">
        <f t="shared" si="12"/>
        <v>0</v>
      </c>
      <c r="D318" s="4">
        <f t="shared" si="13"/>
        <v>0</v>
      </c>
    </row>
    <row r="319" spans="2:4" ht="15.75" outlineLevel="1" thickBot="1" x14ac:dyDescent="0.25">
      <c r="B319" s="3">
        <f t="shared" si="14"/>
        <v>356</v>
      </c>
      <c r="C319" s="4">
        <f t="shared" si="12"/>
        <v>0</v>
      </c>
      <c r="D319" s="4">
        <f t="shared" si="13"/>
        <v>0</v>
      </c>
    </row>
    <row r="320" spans="2:4" ht="15.75" outlineLevel="1" thickBot="1" x14ac:dyDescent="0.25">
      <c r="B320" s="3">
        <f t="shared" si="14"/>
        <v>357</v>
      </c>
      <c r="C320" s="4">
        <f t="shared" si="12"/>
        <v>0</v>
      </c>
      <c r="D320" s="4">
        <f t="shared" si="13"/>
        <v>0</v>
      </c>
    </row>
    <row r="321" spans="2:4" ht="15.75" outlineLevel="1" thickBot="1" x14ac:dyDescent="0.25">
      <c r="B321" s="3">
        <f t="shared" si="14"/>
        <v>358</v>
      </c>
      <c r="C321" s="4">
        <f t="shared" si="12"/>
        <v>0</v>
      </c>
      <c r="D321" s="4">
        <f t="shared" si="13"/>
        <v>0</v>
      </c>
    </row>
    <row r="322" spans="2:4" ht="15.75" outlineLevel="1" thickBot="1" x14ac:dyDescent="0.25">
      <c r="B322" s="3">
        <f t="shared" si="14"/>
        <v>359</v>
      </c>
      <c r="C322" s="4">
        <f t="shared" si="12"/>
        <v>0</v>
      </c>
      <c r="D322" s="4">
        <f t="shared" si="13"/>
        <v>0</v>
      </c>
    </row>
    <row r="323" spans="2:4" ht="15.75" outlineLevel="1" thickBot="1" x14ac:dyDescent="0.25">
      <c r="B323" s="3">
        <f t="shared" si="14"/>
        <v>360</v>
      </c>
      <c r="C323" s="4">
        <f t="shared" si="12"/>
        <v>0</v>
      </c>
      <c r="D323" s="4">
        <f t="shared" si="13"/>
        <v>0</v>
      </c>
    </row>
    <row r="324" spans="2:4" ht="15.75" outlineLevel="1" thickBot="1" x14ac:dyDescent="0.25">
      <c r="B324" s="3">
        <f t="shared" si="14"/>
        <v>361</v>
      </c>
      <c r="C324" s="4">
        <f t="shared" si="12"/>
        <v>0</v>
      </c>
      <c r="D324" s="4">
        <f t="shared" si="13"/>
        <v>0</v>
      </c>
    </row>
    <row r="325" spans="2:4" ht="15.75" outlineLevel="1" thickBot="1" x14ac:dyDescent="0.25">
      <c r="B325" s="3">
        <f t="shared" si="14"/>
        <v>362</v>
      </c>
      <c r="C325" s="4">
        <f t="shared" si="12"/>
        <v>0</v>
      </c>
      <c r="D325" s="4">
        <f t="shared" si="13"/>
        <v>0</v>
      </c>
    </row>
    <row r="326" spans="2:4" ht="15.75" outlineLevel="1" thickBot="1" x14ac:dyDescent="0.25">
      <c r="B326" s="3">
        <f t="shared" si="14"/>
        <v>363</v>
      </c>
      <c r="C326" s="4">
        <f t="shared" si="12"/>
        <v>0</v>
      </c>
      <c r="D326" s="4">
        <f t="shared" si="13"/>
        <v>0</v>
      </c>
    </row>
    <row r="327" spans="2:4" ht="15.75" outlineLevel="1" thickBot="1" x14ac:dyDescent="0.25">
      <c r="B327" s="3">
        <f t="shared" si="14"/>
        <v>364</v>
      </c>
      <c r="C327" s="4">
        <f t="shared" si="12"/>
        <v>0</v>
      </c>
      <c r="D327" s="4">
        <f t="shared" si="13"/>
        <v>0</v>
      </c>
    </row>
    <row r="328" spans="2:4" ht="15.75" outlineLevel="1" thickBot="1" x14ac:dyDescent="0.25">
      <c r="B328" s="3">
        <f t="shared" si="14"/>
        <v>365</v>
      </c>
      <c r="C328" s="4">
        <f t="shared" si="12"/>
        <v>0</v>
      </c>
      <c r="D328" s="4">
        <f t="shared" si="13"/>
        <v>0</v>
      </c>
    </row>
    <row r="329" spans="2:4" ht="15.75" outlineLevel="1" thickBot="1" x14ac:dyDescent="0.25">
      <c r="B329" s="3">
        <f t="shared" si="14"/>
        <v>366</v>
      </c>
      <c r="C329" s="4">
        <f t="shared" si="12"/>
        <v>0</v>
      </c>
      <c r="D329" s="4">
        <f t="shared" si="13"/>
        <v>0</v>
      </c>
    </row>
    <row r="330" spans="2:4" ht="15.75" outlineLevel="1" thickBot="1" x14ac:dyDescent="0.25">
      <c r="B330" s="3">
        <f t="shared" si="14"/>
        <v>367</v>
      </c>
      <c r="C330" s="4">
        <f t="shared" si="12"/>
        <v>0</v>
      </c>
      <c r="D330" s="4">
        <f t="shared" si="13"/>
        <v>0</v>
      </c>
    </row>
    <row r="331" spans="2:4" ht="15.75" outlineLevel="1" thickBot="1" x14ac:dyDescent="0.25">
      <c r="B331" s="3">
        <f t="shared" si="14"/>
        <v>368</v>
      </c>
      <c r="C331" s="4">
        <f t="shared" si="12"/>
        <v>0</v>
      </c>
      <c r="D331" s="4">
        <f t="shared" si="13"/>
        <v>0</v>
      </c>
    </row>
    <row r="332" spans="2:4" ht="15.75" outlineLevel="1" thickBot="1" x14ac:dyDescent="0.25">
      <c r="B332" s="3">
        <f t="shared" si="14"/>
        <v>369</v>
      </c>
      <c r="C332" s="4">
        <f t="shared" si="12"/>
        <v>0</v>
      </c>
      <c r="D332" s="4">
        <f t="shared" si="13"/>
        <v>0</v>
      </c>
    </row>
    <row r="333" spans="2:4" ht="15.75" outlineLevel="1" thickBot="1" x14ac:dyDescent="0.25">
      <c r="B333" s="3">
        <f t="shared" si="14"/>
        <v>370</v>
      </c>
      <c r="C333" s="4">
        <f t="shared" si="12"/>
        <v>0</v>
      </c>
      <c r="D333" s="4">
        <f t="shared" si="13"/>
        <v>0</v>
      </c>
    </row>
    <row r="334" spans="2:4" ht="15.75" outlineLevel="1" thickBot="1" x14ac:dyDescent="0.25">
      <c r="B334" s="3">
        <f t="shared" si="14"/>
        <v>371</v>
      </c>
      <c r="C334" s="4">
        <f t="shared" si="12"/>
        <v>0</v>
      </c>
      <c r="D334" s="4">
        <f t="shared" si="13"/>
        <v>0</v>
      </c>
    </row>
    <row r="335" spans="2:4" ht="15.75" outlineLevel="1" thickBot="1" x14ac:dyDescent="0.25">
      <c r="B335" s="3">
        <f t="shared" si="14"/>
        <v>372</v>
      </c>
      <c r="C335" s="4">
        <f t="shared" si="12"/>
        <v>0</v>
      </c>
      <c r="D335" s="4">
        <f t="shared" si="13"/>
        <v>0</v>
      </c>
    </row>
    <row r="336" spans="2:4" ht="15.75" outlineLevel="1" thickBot="1" x14ac:dyDescent="0.25">
      <c r="B336" s="3">
        <f t="shared" si="14"/>
        <v>373</v>
      </c>
      <c r="C336" s="4">
        <f t="shared" si="12"/>
        <v>0</v>
      </c>
      <c r="D336" s="4">
        <f t="shared" si="13"/>
        <v>0</v>
      </c>
    </row>
    <row r="337" spans="2:4" ht="15.75" outlineLevel="1" thickBot="1" x14ac:dyDescent="0.25">
      <c r="B337" s="3">
        <f t="shared" si="14"/>
        <v>374</v>
      </c>
      <c r="C337" s="4">
        <f t="shared" si="12"/>
        <v>0</v>
      </c>
      <c r="D337" s="4">
        <f t="shared" si="13"/>
        <v>0</v>
      </c>
    </row>
    <row r="338" spans="2:4" ht="15.75" outlineLevel="1" thickBot="1" x14ac:dyDescent="0.25">
      <c r="B338" s="3">
        <f t="shared" si="14"/>
        <v>375</v>
      </c>
      <c r="C338" s="4">
        <f t="shared" si="12"/>
        <v>0</v>
      </c>
      <c r="D338" s="4">
        <f t="shared" si="13"/>
        <v>0</v>
      </c>
    </row>
    <row r="339" spans="2:4" ht="15.75" outlineLevel="1" thickBot="1" x14ac:dyDescent="0.25">
      <c r="B339" s="3">
        <f t="shared" si="14"/>
        <v>376</v>
      </c>
      <c r="C339" s="4">
        <f t="shared" si="12"/>
        <v>0</v>
      </c>
      <c r="D339" s="4">
        <f t="shared" si="13"/>
        <v>0</v>
      </c>
    </row>
    <row r="340" spans="2:4" ht="15.75" outlineLevel="1" thickBot="1" x14ac:dyDescent="0.25">
      <c r="B340" s="3">
        <f t="shared" si="14"/>
        <v>377</v>
      </c>
      <c r="C340" s="4">
        <f t="shared" si="12"/>
        <v>0</v>
      </c>
      <c r="D340" s="4">
        <f t="shared" si="13"/>
        <v>0</v>
      </c>
    </row>
    <row r="341" spans="2:4" ht="15.75" outlineLevel="1" thickBot="1" x14ac:dyDescent="0.25">
      <c r="B341" s="3">
        <f t="shared" si="14"/>
        <v>378</v>
      </c>
      <c r="C341" s="4">
        <f t="shared" si="12"/>
        <v>0</v>
      </c>
      <c r="D341" s="4">
        <f t="shared" si="13"/>
        <v>0</v>
      </c>
    </row>
    <row r="342" spans="2:4" ht="15.75" outlineLevel="1" thickBot="1" x14ac:dyDescent="0.25">
      <c r="B342" s="3">
        <f t="shared" si="14"/>
        <v>379</v>
      </c>
      <c r="C342" s="4">
        <f t="shared" si="12"/>
        <v>0</v>
      </c>
      <c r="D342" s="4">
        <f t="shared" si="13"/>
        <v>0</v>
      </c>
    </row>
    <row r="343" spans="2:4" ht="15.75" outlineLevel="1" thickBot="1" x14ac:dyDescent="0.25">
      <c r="B343" s="3">
        <f t="shared" si="14"/>
        <v>380</v>
      </c>
      <c r="C343" s="4">
        <f t="shared" si="12"/>
        <v>0</v>
      </c>
      <c r="D343" s="4">
        <f t="shared" si="13"/>
        <v>0</v>
      </c>
    </row>
    <row r="344" spans="2:4" ht="15.75" outlineLevel="1" thickBot="1" x14ac:dyDescent="0.25">
      <c r="B344" s="3">
        <f t="shared" si="14"/>
        <v>381</v>
      </c>
      <c r="C344" s="4">
        <f t="shared" ref="C344:C407" si="15">$C$7*(1-$D$11)/(PV((1+4.25%)^(1/12)-1,B344,-1,0)+PV(4.25%,B344/12,-1,0))</f>
        <v>0</v>
      </c>
      <c r="D344" s="4">
        <f t="shared" ref="D344:D407" si="16">$C$8*(1-$C$11)/(PV((1+4.25%)^(1/12)-1,B344,-1,0)+PV(4.25%,B344/12,-1,0))</f>
        <v>0</v>
      </c>
    </row>
    <row r="345" spans="2:4" ht="15.75" outlineLevel="1" thickBot="1" x14ac:dyDescent="0.25">
      <c r="B345" s="3">
        <f t="shared" ref="B345:B408" si="17">B344+1</f>
        <v>382</v>
      </c>
      <c r="C345" s="4">
        <f t="shared" si="15"/>
        <v>0</v>
      </c>
      <c r="D345" s="4">
        <f t="shared" si="16"/>
        <v>0</v>
      </c>
    </row>
    <row r="346" spans="2:4" ht="15.75" outlineLevel="1" thickBot="1" x14ac:dyDescent="0.25">
      <c r="B346" s="3">
        <f t="shared" si="17"/>
        <v>383</v>
      </c>
      <c r="C346" s="4">
        <f t="shared" si="15"/>
        <v>0</v>
      </c>
      <c r="D346" s="4">
        <f t="shared" si="16"/>
        <v>0</v>
      </c>
    </row>
    <row r="347" spans="2:4" ht="15.75" outlineLevel="1" thickBot="1" x14ac:dyDescent="0.25">
      <c r="B347" s="3">
        <f t="shared" si="17"/>
        <v>384</v>
      </c>
      <c r="C347" s="4">
        <f t="shared" si="15"/>
        <v>0</v>
      </c>
      <c r="D347" s="4">
        <f t="shared" si="16"/>
        <v>0</v>
      </c>
    </row>
    <row r="348" spans="2:4" ht="15.75" outlineLevel="1" thickBot="1" x14ac:dyDescent="0.25">
      <c r="B348" s="3">
        <f t="shared" si="17"/>
        <v>385</v>
      </c>
      <c r="C348" s="4">
        <f t="shared" si="15"/>
        <v>0</v>
      </c>
      <c r="D348" s="4">
        <f t="shared" si="16"/>
        <v>0</v>
      </c>
    </row>
    <row r="349" spans="2:4" ht="15.75" outlineLevel="1" thickBot="1" x14ac:dyDescent="0.25">
      <c r="B349" s="3">
        <f t="shared" si="17"/>
        <v>386</v>
      </c>
      <c r="C349" s="4">
        <f t="shared" si="15"/>
        <v>0</v>
      </c>
      <c r="D349" s="4">
        <f t="shared" si="16"/>
        <v>0</v>
      </c>
    </row>
    <row r="350" spans="2:4" ht="15.75" outlineLevel="1" thickBot="1" x14ac:dyDescent="0.25">
      <c r="B350" s="3">
        <f t="shared" si="17"/>
        <v>387</v>
      </c>
      <c r="C350" s="4">
        <f t="shared" si="15"/>
        <v>0</v>
      </c>
      <c r="D350" s="4">
        <f t="shared" si="16"/>
        <v>0</v>
      </c>
    </row>
    <row r="351" spans="2:4" ht="15.75" outlineLevel="1" thickBot="1" x14ac:dyDescent="0.25">
      <c r="B351" s="3">
        <f t="shared" si="17"/>
        <v>388</v>
      </c>
      <c r="C351" s="4">
        <f t="shared" si="15"/>
        <v>0</v>
      </c>
      <c r="D351" s="4">
        <f t="shared" si="16"/>
        <v>0</v>
      </c>
    </row>
    <row r="352" spans="2:4" ht="15.75" outlineLevel="1" thickBot="1" x14ac:dyDescent="0.25">
      <c r="B352" s="3">
        <f t="shared" si="17"/>
        <v>389</v>
      </c>
      <c r="C352" s="4">
        <f t="shared" si="15"/>
        <v>0</v>
      </c>
      <c r="D352" s="4">
        <f t="shared" si="16"/>
        <v>0</v>
      </c>
    </row>
    <row r="353" spans="2:4" ht="15.75" outlineLevel="1" thickBot="1" x14ac:dyDescent="0.25">
      <c r="B353" s="3">
        <f t="shared" si="17"/>
        <v>390</v>
      </c>
      <c r="C353" s="4">
        <f t="shared" si="15"/>
        <v>0</v>
      </c>
      <c r="D353" s="4">
        <f t="shared" si="16"/>
        <v>0</v>
      </c>
    </row>
    <row r="354" spans="2:4" ht="15.75" outlineLevel="1" thickBot="1" x14ac:dyDescent="0.25">
      <c r="B354" s="3">
        <f t="shared" si="17"/>
        <v>391</v>
      </c>
      <c r="C354" s="4">
        <f t="shared" si="15"/>
        <v>0</v>
      </c>
      <c r="D354" s="4">
        <f t="shared" si="16"/>
        <v>0</v>
      </c>
    </row>
    <row r="355" spans="2:4" ht="15.75" outlineLevel="1" thickBot="1" x14ac:dyDescent="0.25">
      <c r="B355" s="3">
        <f t="shared" si="17"/>
        <v>392</v>
      </c>
      <c r="C355" s="4">
        <f t="shared" si="15"/>
        <v>0</v>
      </c>
      <c r="D355" s="4">
        <f t="shared" si="16"/>
        <v>0</v>
      </c>
    </row>
    <row r="356" spans="2:4" ht="15.75" outlineLevel="1" thickBot="1" x14ac:dyDescent="0.25">
      <c r="B356" s="3">
        <f t="shared" si="17"/>
        <v>393</v>
      </c>
      <c r="C356" s="4">
        <f t="shared" si="15"/>
        <v>0</v>
      </c>
      <c r="D356" s="4">
        <f t="shared" si="16"/>
        <v>0</v>
      </c>
    </row>
    <row r="357" spans="2:4" ht="15.75" outlineLevel="1" thickBot="1" x14ac:dyDescent="0.25">
      <c r="B357" s="3">
        <f t="shared" si="17"/>
        <v>394</v>
      </c>
      <c r="C357" s="4">
        <f t="shared" si="15"/>
        <v>0</v>
      </c>
      <c r="D357" s="4">
        <f t="shared" si="16"/>
        <v>0</v>
      </c>
    </row>
    <row r="358" spans="2:4" ht="15.75" outlineLevel="1" thickBot="1" x14ac:dyDescent="0.25">
      <c r="B358" s="3">
        <f t="shared" si="17"/>
        <v>395</v>
      </c>
      <c r="C358" s="4">
        <f t="shared" si="15"/>
        <v>0</v>
      </c>
      <c r="D358" s="4">
        <f t="shared" si="16"/>
        <v>0</v>
      </c>
    </row>
    <row r="359" spans="2:4" ht="15.75" outlineLevel="1" thickBot="1" x14ac:dyDescent="0.25">
      <c r="B359" s="3">
        <f t="shared" si="17"/>
        <v>396</v>
      </c>
      <c r="C359" s="4">
        <f t="shared" si="15"/>
        <v>0</v>
      </c>
      <c r="D359" s="4">
        <f t="shared" si="16"/>
        <v>0</v>
      </c>
    </row>
    <row r="360" spans="2:4" ht="15.75" outlineLevel="1" thickBot="1" x14ac:dyDescent="0.25">
      <c r="B360" s="3">
        <f t="shared" si="17"/>
        <v>397</v>
      </c>
      <c r="C360" s="4">
        <f t="shared" si="15"/>
        <v>0</v>
      </c>
      <c r="D360" s="4">
        <f t="shared" si="16"/>
        <v>0</v>
      </c>
    </row>
    <row r="361" spans="2:4" ht="15.75" outlineLevel="1" thickBot="1" x14ac:dyDescent="0.25">
      <c r="B361" s="3">
        <f t="shared" si="17"/>
        <v>398</v>
      </c>
      <c r="C361" s="4">
        <f t="shared" si="15"/>
        <v>0</v>
      </c>
      <c r="D361" s="4">
        <f t="shared" si="16"/>
        <v>0</v>
      </c>
    </row>
    <row r="362" spans="2:4" ht="15.75" outlineLevel="1" thickBot="1" x14ac:dyDescent="0.25">
      <c r="B362" s="3">
        <f t="shared" si="17"/>
        <v>399</v>
      </c>
      <c r="C362" s="4">
        <f t="shared" si="15"/>
        <v>0</v>
      </c>
      <c r="D362" s="4">
        <f t="shared" si="16"/>
        <v>0</v>
      </c>
    </row>
    <row r="363" spans="2:4" ht="15.75" outlineLevel="1" thickBot="1" x14ac:dyDescent="0.25">
      <c r="B363" s="3">
        <f t="shared" si="17"/>
        <v>400</v>
      </c>
      <c r="C363" s="4">
        <f t="shared" si="15"/>
        <v>0</v>
      </c>
      <c r="D363" s="4">
        <f t="shared" si="16"/>
        <v>0</v>
      </c>
    </row>
    <row r="364" spans="2:4" ht="15.75" outlineLevel="1" thickBot="1" x14ac:dyDescent="0.25">
      <c r="B364" s="3">
        <f t="shared" si="17"/>
        <v>401</v>
      </c>
      <c r="C364" s="4">
        <f t="shared" si="15"/>
        <v>0</v>
      </c>
      <c r="D364" s="4">
        <f t="shared" si="16"/>
        <v>0</v>
      </c>
    </row>
    <row r="365" spans="2:4" ht="15.75" outlineLevel="1" thickBot="1" x14ac:dyDescent="0.25">
      <c r="B365" s="3">
        <f t="shared" si="17"/>
        <v>402</v>
      </c>
      <c r="C365" s="4">
        <f t="shared" si="15"/>
        <v>0</v>
      </c>
      <c r="D365" s="4">
        <f t="shared" si="16"/>
        <v>0</v>
      </c>
    </row>
    <row r="366" spans="2:4" ht="15.75" outlineLevel="1" thickBot="1" x14ac:dyDescent="0.25">
      <c r="B366" s="3">
        <f t="shared" si="17"/>
        <v>403</v>
      </c>
      <c r="C366" s="4">
        <f t="shared" si="15"/>
        <v>0</v>
      </c>
      <c r="D366" s="4">
        <f t="shared" si="16"/>
        <v>0</v>
      </c>
    </row>
    <row r="367" spans="2:4" ht="15.75" outlineLevel="1" thickBot="1" x14ac:dyDescent="0.25">
      <c r="B367" s="3">
        <f t="shared" si="17"/>
        <v>404</v>
      </c>
      <c r="C367" s="4">
        <f t="shared" si="15"/>
        <v>0</v>
      </c>
      <c r="D367" s="4">
        <f t="shared" si="16"/>
        <v>0</v>
      </c>
    </row>
    <row r="368" spans="2:4" ht="15.75" outlineLevel="1" thickBot="1" x14ac:dyDescent="0.25">
      <c r="B368" s="3">
        <f t="shared" si="17"/>
        <v>405</v>
      </c>
      <c r="C368" s="4">
        <f t="shared" si="15"/>
        <v>0</v>
      </c>
      <c r="D368" s="4">
        <f t="shared" si="16"/>
        <v>0</v>
      </c>
    </row>
    <row r="369" spans="2:4" ht="15.75" outlineLevel="1" thickBot="1" x14ac:dyDescent="0.25">
      <c r="B369" s="3">
        <f t="shared" si="17"/>
        <v>406</v>
      </c>
      <c r="C369" s="4">
        <f t="shared" si="15"/>
        <v>0</v>
      </c>
      <c r="D369" s="4">
        <f t="shared" si="16"/>
        <v>0</v>
      </c>
    </row>
    <row r="370" spans="2:4" ht="15.75" outlineLevel="1" thickBot="1" x14ac:dyDescent="0.25">
      <c r="B370" s="3">
        <f t="shared" si="17"/>
        <v>407</v>
      </c>
      <c r="C370" s="4">
        <f t="shared" si="15"/>
        <v>0</v>
      </c>
      <c r="D370" s="4">
        <f t="shared" si="16"/>
        <v>0</v>
      </c>
    </row>
    <row r="371" spans="2:4" ht="15.75" outlineLevel="1" thickBot="1" x14ac:dyDescent="0.25">
      <c r="B371" s="3">
        <f t="shared" si="17"/>
        <v>408</v>
      </c>
      <c r="C371" s="4">
        <f t="shared" si="15"/>
        <v>0</v>
      </c>
      <c r="D371" s="4">
        <f t="shared" si="16"/>
        <v>0</v>
      </c>
    </row>
    <row r="372" spans="2:4" ht="15.75" outlineLevel="1" thickBot="1" x14ac:dyDescent="0.25">
      <c r="B372" s="3">
        <f t="shared" si="17"/>
        <v>409</v>
      </c>
      <c r="C372" s="4">
        <f t="shared" si="15"/>
        <v>0</v>
      </c>
      <c r="D372" s="4">
        <f t="shared" si="16"/>
        <v>0</v>
      </c>
    </row>
    <row r="373" spans="2:4" ht="15.75" outlineLevel="1" thickBot="1" x14ac:dyDescent="0.25">
      <c r="B373" s="3">
        <f t="shared" si="17"/>
        <v>410</v>
      </c>
      <c r="C373" s="4">
        <f t="shared" si="15"/>
        <v>0</v>
      </c>
      <c r="D373" s="4">
        <f t="shared" si="16"/>
        <v>0</v>
      </c>
    </row>
    <row r="374" spans="2:4" ht="15.75" outlineLevel="1" thickBot="1" x14ac:dyDescent="0.25">
      <c r="B374" s="3">
        <f t="shared" si="17"/>
        <v>411</v>
      </c>
      <c r="C374" s="4">
        <f t="shared" si="15"/>
        <v>0</v>
      </c>
      <c r="D374" s="4">
        <f t="shared" si="16"/>
        <v>0</v>
      </c>
    </row>
    <row r="375" spans="2:4" ht="15.75" outlineLevel="1" thickBot="1" x14ac:dyDescent="0.25">
      <c r="B375" s="3">
        <f t="shared" si="17"/>
        <v>412</v>
      </c>
      <c r="C375" s="4">
        <f t="shared" si="15"/>
        <v>0</v>
      </c>
      <c r="D375" s="4">
        <f t="shared" si="16"/>
        <v>0</v>
      </c>
    </row>
    <row r="376" spans="2:4" ht="15.75" outlineLevel="1" thickBot="1" x14ac:dyDescent="0.25">
      <c r="B376" s="3">
        <f t="shared" si="17"/>
        <v>413</v>
      </c>
      <c r="C376" s="4">
        <f t="shared" si="15"/>
        <v>0</v>
      </c>
      <c r="D376" s="4">
        <f t="shared" si="16"/>
        <v>0</v>
      </c>
    </row>
    <row r="377" spans="2:4" ht="15.75" outlineLevel="1" thickBot="1" x14ac:dyDescent="0.25">
      <c r="B377" s="3">
        <f t="shared" si="17"/>
        <v>414</v>
      </c>
      <c r="C377" s="4">
        <f t="shared" si="15"/>
        <v>0</v>
      </c>
      <c r="D377" s="4">
        <f t="shared" si="16"/>
        <v>0</v>
      </c>
    </row>
    <row r="378" spans="2:4" ht="15.75" outlineLevel="1" thickBot="1" x14ac:dyDescent="0.25">
      <c r="B378" s="3">
        <f t="shared" si="17"/>
        <v>415</v>
      </c>
      <c r="C378" s="4">
        <f t="shared" si="15"/>
        <v>0</v>
      </c>
      <c r="D378" s="4">
        <f t="shared" si="16"/>
        <v>0</v>
      </c>
    </row>
    <row r="379" spans="2:4" ht="15.75" outlineLevel="1" thickBot="1" x14ac:dyDescent="0.25">
      <c r="B379" s="3">
        <f t="shared" si="17"/>
        <v>416</v>
      </c>
      <c r="C379" s="4">
        <f t="shared" si="15"/>
        <v>0</v>
      </c>
      <c r="D379" s="4">
        <f t="shared" si="16"/>
        <v>0</v>
      </c>
    </row>
    <row r="380" spans="2:4" ht="15.75" outlineLevel="1" thickBot="1" x14ac:dyDescent="0.25">
      <c r="B380" s="3">
        <f t="shared" si="17"/>
        <v>417</v>
      </c>
      <c r="C380" s="4">
        <f t="shared" si="15"/>
        <v>0</v>
      </c>
      <c r="D380" s="4">
        <f t="shared" si="16"/>
        <v>0</v>
      </c>
    </row>
    <row r="381" spans="2:4" ht="15.75" outlineLevel="1" thickBot="1" x14ac:dyDescent="0.25">
      <c r="B381" s="3">
        <f t="shared" si="17"/>
        <v>418</v>
      </c>
      <c r="C381" s="4">
        <f t="shared" si="15"/>
        <v>0</v>
      </c>
      <c r="D381" s="4">
        <f t="shared" si="16"/>
        <v>0</v>
      </c>
    </row>
    <row r="382" spans="2:4" ht="15.75" outlineLevel="1" thickBot="1" x14ac:dyDescent="0.25">
      <c r="B382" s="3">
        <f t="shared" si="17"/>
        <v>419</v>
      </c>
      <c r="C382" s="4">
        <f t="shared" si="15"/>
        <v>0</v>
      </c>
      <c r="D382" s="4">
        <f t="shared" si="16"/>
        <v>0</v>
      </c>
    </row>
    <row r="383" spans="2:4" ht="15.75" outlineLevel="1" thickBot="1" x14ac:dyDescent="0.25">
      <c r="B383" s="3">
        <f t="shared" si="17"/>
        <v>420</v>
      </c>
      <c r="C383" s="4">
        <f t="shared" si="15"/>
        <v>0</v>
      </c>
      <c r="D383" s="4">
        <f t="shared" si="16"/>
        <v>0</v>
      </c>
    </row>
    <row r="384" spans="2:4" ht="15.75" outlineLevel="1" thickBot="1" x14ac:dyDescent="0.25">
      <c r="B384" s="3">
        <f t="shared" si="17"/>
        <v>421</v>
      </c>
      <c r="C384" s="4">
        <f t="shared" si="15"/>
        <v>0</v>
      </c>
      <c r="D384" s="4">
        <f t="shared" si="16"/>
        <v>0</v>
      </c>
    </row>
    <row r="385" spans="2:4" ht="15.75" outlineLevel="1" thickBot="1" x14ac:dyDescent="0.25">
      <c r="B385" s="3">
        <f t="shared" si="17"/>
        <v>422</v>
      </c>
      <c r="C385" s="4">
        <f t="shared" si="15"/>
        <v>0</v>
      </c>
      <c r="D385" s="4">
        <f t="shared" si="16"/>
        <v>0</v>
      </c>
    </row>
    <row r="386" spans="2:4" ht="15.75" outlineLevel="1" thickBot="1" x14ac:dyDescent="0.25">
      <c r="B386" s="3">
        <f t="shared" si="17"/>
        <v>423</v>
      </c>
      <c r="C386" s="4">
        <f t="shared" si="15"/>
        <v>0</v>
      </c>
      <c r="D386" s="4">
        <f t="shared" si="16"/>
        <v>0</v>
      </c>
    </row>
    <row r="387" spans="2:4" ht="15.75" outlineLevel="1" thickBot="1" x14ac:dyDescent="0.25">
      <c r="B387" s="3">
        <f t="shared" si="17"/>
        <v>424</v>
      </c>
      <c r="C387" s="4">
        <f t="shared" si="15"/>
        <v>0</v>
      </c>
      <c r="D387" s="4">
        <f t="shared" si="16"/>
        <v>0</v>
      </c>
    </row>
    <row r="388" spans="2:4" ht="15.75" outlineLevel="1" thickBot="1" x14ac:dyDescent="0.25">
      <c r="B388" s="3">
        <f t="shared" si="17"/>
        <v>425</v>
      </c>
      <c r="C388" s="4">
        <f t="shared" si="15"/>
        <v>0</v>
      </c>
      <c r="D388" s="4">
        <f t="shared" si="16"/>
        <v>0</v>
      </c>
    </row>
    <row r="389" spans="2:4" ht="15.75" outlineLevel="1" thickBot="1" x14ac:dyDescent="0.25">
      <c r="B389" s="3">
        <f t="shared" si="17"/>
        <v>426</v>
      </c>
      <c r="C389" s="4">
        <f t="shared" si="15"/>
        <v>0</v>
      </c>
      <c r="D389" s="4">
        <f t="shared" si="16"/>
        <v>0</v>
      </c>
    </row>
    <row r="390" spans="2:4" ht="15.75" outlineLevel="1" thickBot="1" x14ac:dyDescent="0.25">
      <c r="B390" s="3">
        <f t="shared" si="17"/>
        <v>427</v>
      </c>
      <c r="C390" s="4">
        <f t="shared" si="15"/>
        <v>0</v>
      </c>
      <c r="D390" s="4">
        <f t="shared" si="16"/>
        <v>0</v>
      </c>
    </row>
    <row r="391" spans="2:4" ht="15.75" outlineLevel="1" thickBot="1" x14ac:dyDescent="0.25">
      <c r="B391" s="3">
        <f t="shared" si="17"/>
        <v>428</v>
      </c>
      <c r="C391" s="4">
        <f t="shared" si="15"/>
        <v>0</v>
      </c>
      <c r="D391" s="4">
        <f t="shared" si="16"/>
        <v>0</v>
      </c>
    </row>
    <row r="392" spans="2:4" ht="15.75" outlineLevel="1" thickBot="1" x14ac:dyDescent="0.25">
      <c r="B392" s="3">
        <f t="shared" si="17"/>
        <v>429</v>
      </c>
      <c r="C392" s="4">
        <f t="shared" si="15"/>
        <v>0</v>
      </c>
      <c r="D392" s="4">
        <f t="shared" si="16"/>
        <v>0</v>
      </c>
    </row>
    <row r="393" spans="2:4" ht="15.75" outlineLevel="1" thickBot="1" x14ac:dyDescent="0.25">
      <c r="B393" s="3">
        <f t="shared" si="17"/>
        <v>430</v>
      </c>
      <c r="C393" s="4">
        <f t="shared" si="15"/>
        <v>0</v>
      </c>
      <c r="D393" s="4">
        <f t="shared" si="16"/>
        <v>0</v>
      </c>
    </row>
    <row r="394" spans="2:4" ht="15.75" outlineLevel="1" thickBot="1" x14ac:dyDescent="0.25">
      <c r="B394" s="3">
        <f t="shared" si="17"/>
        <v>431</v>
      </c>
      <c r="C394" s="4">
        <f t="shared" si="15"/>
        <v>0</v>
      </c>
      <c r="D394" s="4">
        <f t="shared" si="16"/>
        <v>0</v>
      </c>
    </row>
    <row r="395" spans="2:4" ht="15.75" outlineLevel="1" thickBot="1" x14ac:dyDescent="0.25">
      <c r="B395" s="3">
        <f t="shared" si="17"/>
        <v>432</v>
      </c>
      <c r="C395" s="4">
        <f t="shared" si="15"/>
        <v>0</v>
      </c>
      <c r="D395" s="4">
        <f t="shared" si="16"/>
        <v>0</v>
      </c>
    </row>
    <row r="396" spans="2:4" ht="15.75" outlineLevel="1" thickBot="1" x14ac:dyDescent="0.25">
      <c r="B396" s="3">
        <f t="shared" si="17"/>
        <v>433</v>
      </c>
      <c r="C396" s="4">
        <f t="shared" si="15"/>
        <v>0</v>
      </c>
      <c r="D396" s="4">
        <f t="shared" si="16"/>
        <v>0</v>
      </c>
    </row>
    <row r="397" spans="2:4" ht="15.75" outlineLevel="1" thickBot="1" x14ac:dyDescent="0.25">
      <c r="B397" s="3">
        <f t="shared" si="17"/>
        <v>434</v>
      </c>
      <c r="C397" s="4">
        <f t="shared" si="15"/>
        <v>0</v>
      </c>
      <c r="D397" s="4">
        <f t="shared" si="16"/>
        <v>0</v>
      </c>
    </row>
    <row r="398" spans="2:4" ht="15.75" outlineLevel="1" thickBot="1" x14ac:dyDescent="0.25">
      <c r="B398" s="3">
        <f t="shared" si="17"/>
        <v>435</v>
      </c>
      <c r="C398" s="4">
        <f t="shared" si="15"/>
        <v>0</v>
      </c>
      <c r="D398" s="4">
        <f t="shared" si="16"/>
        <v>0</v>
      </c>
    </row>
    <row r="399" spans="2:4" ht="15.75" outlineLevel="1" thickBot="1" x14ac:dyDescent="0.25">
      <c r="B399" s="3">
        <f t="shared" si="17"/>
        <v>436</v>
      </c>
      <c r="C399" s="4">
        <f t="shared" si="15"/>
        <v>0</v>
      </c>
      <c r="D399" s="4">
        <f t="shared" si="16"/>
        <v>0</v>
      </c>
    </row>
    <row r="400" spans="2:4" ht="15.75" outlineLevel="1" thickBot="1" x14ac:dyDescent="0.25">
      <c r="B400" s="3">
        <f t="shared" si="17"/>
        <v>437</v>
      </c>
      <c r="C400" s="4">
        <f t="shared" si="15"/>
        <v>0</v>
      </c>
      <c r="D400" s="4">
        <f t="shared" si="16"/>
        <v>0</v>
      </c>
    </row>
    <row r="401" spans="2:4" ht="15.75" outlineLevel="1" thickBot="1" x14ac:dyDescent="0.25">
      <c r="B401" s="3">
        <f t="shared" si="17"/>
        <v>438</v>
      </c>
      <c r="C401" s="4">
        <f t="shared" si="15"/>
        <v>0</v>
      </c>
      <c r="D401" s="4">
        <f t="shared" si="16"/>
        <v>0</v>
      </c>
    </row>
    <row r="402" spans="2:4" ht="15.75" outlineLevel="1" thickBot="1" x14ac:dyDescent="0.25">
      <c r="B402" s="3">
        <f t="shared" si="17"/>
        <v>439</v>
      </c>
      <c r="C402" s="4">
        <f t="shared" si="15"/>
        <v>0</v>
      </c>
      <c r="D402" s="4">
        <f t="shared" si="16"/>
        <v>0</v>
      </c>
    </row>
    <row r="403" spans="2:4" ht="15.75" outlineLevel="1" thickBot="1" x14ac:dyDescent="0.25">
      <c r="B403" s="3">
        <f t="shared" si="17"/>
        <v>440</v>
      </c>
      <c r="C403" s="4">
        <f t="shared" si="15"/>
        <v>0</v>
      </c>
      <c r="D403" s="4">
        <f t="shared" si="16"/>
        <v>0</v>
      </c>
    </row>
    <row r="404" spans="2:4" ht="15.75" outlineLevel="1" thickBot="1" x14ac:dyDescent="0.25">
      <c r="B404" s="3">
        <f t="shared" si="17"/>
        <v>441</v>
      </c>
      <c r="C404" s="4">
        <f t="shared" si="15"/>
        <v>0</v>
      </c>
      <c r="D404" s="4">
        <f t="shared" si="16"/>
        <v>0</v>
      </c>
    </row>
    <row r="405" spans="2:4" ht="15.75" outlineLevel="1" thickBot="1" x14ac:dyDescent="0.25">
      <c r="B405" s="3">
        <f t="shared" si="17"/>
        <v>442</v>
      </c>
      <c r="C405" s="4">
        <f t="shared" si="15"/>
        <v>0</v>
      </c>
      <c r="D405" s="4">
        <f t="shared" si="16"/>
        <v>0</v>
      </c>
    </row>
    <row r="406" spans="2:4" ht="15.75" outlineLevel="1" thickBot="1" x14ac:dyDescent="0.25">
      <c r="B406" s="3">
        <f t="shared" si="17"/>
        <v>443</v>
      </c>
      <c r="C406" s="4">
        <f t="shared" si="15"/>
        <v>0</v>
      </c>
      <c r="D406" s="4">
        <f t="shared" si="16"/>
        <v>0</v>
      </c>
    </row>
    <row r="407" spans="2:4" ht="15.75" outlineLevel="1" thickBot="1" x14ac:dyDescent="0.25">
      <c r="B407" s="3">
        <f t="shared" si="17"/>
        <v>444</v>
      </c>
      <c r="C407" s="4">
        <f t="shared" si="15"/>
        <v>0</v>
      </c>
      <c r="D407" s="4">
        <f t="shared" si="16"/>
        <v>0</v>
      </c>
    </row>
    <row r="408" spans="2:4" ht="15.75" outlineLevel="1" thickBot="1" x14ac:dyDescent="0.25">
      <c r="B408" s="3">
        <f t="shared" si="17"/>
        <v>445</v>
      </c>
      <c r="C408" s="4">
        <f t="shared" ref="C408:C443" si="18">$C$7*(1-$D$11)/(PV((1+4.25%)^(1/12)-1,B408,-1,0)+PV(4.25%,B408/12,-1,0))</f>
        <v>0</v>
      </c>
      <c r="D408" s="4">
        <f t="shared" ref="D408:D443" si="19">$C$8*(1-$C$11)/(PV((1+4.25%)^(1/12)-1,B408,-1,0)+PV(4.25%,B408/12,-1,0))</f>
        <v>0</v>
      </c>
    </row>
    <row r="409" spans="2:4" ht="15.75" outlineLevel="1" thickBot="1" x14ac:dyDescent="0.25">
      <c r="B409" s="3">
        <f t="shared" ref="B409:B443" si="20">B408+1</f>
        <v>446</v>
      </c>
      <c r="C409" s="4">
        <f t="shared" si="18"/>
        <v>0</v>
      </c>
      <c r="D409" s="4">
        <f t="shared" si="19"/>
        <v>0</v>
      </c>
    </row>
    <row r="410" spans="2:4" ht="15.75" outlineLevel="1" thickBot="1" x14ac:dyDescent="0.25">
      <c r="B410" s="3">
        <f t="shared" si="20"/>
        <v>447</v>
      </c>
      <c r="C410" s="4">
        <f t="shared" si="18"/>
        <v>0</v>
      </c>
      <c r="D410" s="4">
        <f t="shared" si="19"/>
        <v>0</v>
      </c>
    </row>
    <row r="411" spans="2:4" ht="15.75" outlineLevel="1" thickBot="1" x14ac:dyDescent="0.25">
      <c r="B411" s="3">
        <f t="shared" si="20"/>
        <v>448</v>
      </c>
      <c r="C411" s="4">
        <f t="shared" si="18"/>
        <v>0</v>
      </c>
      <c r="D411" s="4">
        <f t="shared" si="19"/>
        <v>0</v>
      </c>
    </row>
    <row r="412" spans="2:4" ht="15.75" outlineLevel="1" thickBot="1" x14ac:dyDescent="0.25">
      <c r="B412" s="3">
        <f t="shared" si="20"/>
        <v>449</v>
      </c>
      <c r="C412" s="4">
        <f t="shared" si="18"/>
        <v>0</v>
      </c>
      <c r="D412" s="4">
        <f t="shared" si="19"/>
        <v>0</v>
      </c>
    </row>
    <row r="413" spans="2:4" ht="15.75" outlineLevel="1" thickBot="1" x14ac:dyDescent="0.25">
      <c r="B413" s="3">
        <f t="shared" si="20"/>
        <v>450</v>
      </c>
      <c r="C413" s="4">
        <f t="shared" si="18"/>
        <v>0</v>
      </c>
      <c r="D413" s="4">
        <f t="shared" si="19"/>
        <v>0</v>
      </c>
    </row>
    <row r="414" spans="2:4" ht="15.75" outlineLevel="1" thickBot="1" x14ac:dyDescent="0.25">
      <c r="B414" s="3">
        <f t="shared" si="20"/>
        <v>451</v>
      </c>
      <c r="C414" s="4">
        <f t="shared" si="18"/>
        <v>0</v>
      </c>
      <c r="D414" s="4">
        <f t="shared" si="19"/>
        <v>0</v>
      </c>
    </row>
    <row r="415" spans="2:4" ht="15.75" outlineLevel="1" thickBot="1" x14ac:dyDescent="0.25">
      <c r="B415" s="3">
        <f t="shared" si="20"/>
        <v>452</v>
      </c>
      <c r="C415" s="4">
        <f t="shared" si="18"/>
        <v>0</v>
      </c>
      <c r="D415" s="4">
        <f t="shared" si="19"/>
        <v>0</v>
      </c>
    </row>
    <row r="416" spans="2:4" ht="15.75" outlineLevel="1" thickBot="1" x14ac:dyDescent="0.25">
      <c r="B416" s="3">
        <f t="shared" si="20"/>
        <v>453</v>
      </c>
      <c r="C416" s="4">
        <f t="shared" si="18"/>
        <v>0</v>
      </c>
      <c r="D416" s="4">
        <f t="shared" si="19"/>
        <v>0</v>
      </c>
    </row>
    <row r="417" spans="2:4" ht="15.75" outlineLevel="1" thickBot="1" x14ac:dyDescent="0.25">
      <c r="B417" s="3">
        <f t="shared" si="20"/>
        <v>454</v>
      </c>
      <c r="C417" s="4">
        <f t="shared" si="18"/>
        <v>0</v>
      </c>
      <c r="D417" s="4">
        <f t="shared" si="19"/>
        <v>0</v>
      </c>
    </row>
    <row r="418" spans="2:4" ht="15.75" outlineLevel="1" thickBot="1" x14ac:dyDescent="0.25">
      <c r="B418" s="3">
        <f t="shared" si="20"/>
        <v>455</v>
      </c>
      <c r="C418" s="4">
        <f t="shared" si="18"/>
        <v>0</v>
      </c>
      <c r="D418" s="4">
        <f t="shared" si="19"/>
        <v>0</v>
      </c>
    </row>
    <row r="419" spans="2:4" ht="15.75" outlineLevel="1" thickBot="1" x14ac:dyDescent="0.25">
      <c r="B419" s="3">
        <f t="shared" si="20"/>
        <v>456</v>
      </c>
      <c r="C419" s="4">
        <f t="shared" si="18"/>
        <v>0</v>
      </c>
      <c r="D419" s="4">
        <f t="shared" si="19"/>
        <v>0</v>
      </c>
    </row>
    <row r="420" spans="2:4" ht="15.75" outlineLevel="1" thickBot="1" x14ac:dyDescent="0.25">
      <c r="B420" s="3">
        <f t="shared" si="20"/>
        <v>457</v>
      </c>
      <c r="C420" s="4">
        <f t="shared" si="18"/>
        <v>0</v>
      </c>
      <c r="D420" s="4">
        <f t="shared" si="19"/>
        <v>0</v>
      </c>
    </row>
    <row r="421" spans="2:4" ht="15.75" outlineLevel="1" thickBot="1" x14ac:dyDescent="0.25">
      <c r="B421" s="3">
        <f t="shared" si="20"/>
        <v>458</v>
      </c>
      <c r="C421" s="4">
        <f t="shared" si="18"/>
        <v>0</v>
      </c>
      <c r="D421" s="4">
        <f t="shared" si="19"/>
        <v>0</v>
      </c>
    </row>
    <row r="422" spans="2:4" ht="15.75" outlineLevel="1" thickBot="1" x14ac:dyDescent="0.25">
      <c r="B422" s="3">
        <f t="shared" si="20"/>
        <v>459</v>
      </c>
      <c r="C422" s="4">
        <f t="shared" si="18"/>
        <v>0</v>
      </c>
      <c r="D422" s="4">
        <f t="shared" si="19"/>
        <v>0</v>
      </c>
    </row>
    <row r="423" spans="2:4" ht="15.75" outlineLevel="1" thickBot="1" x14ac:dyDescent="0.25">
      <c r="B423" s="3">
        <f t="shared" si="20"/>
        <v>460</v>
      </c>
      <c r="C423" s="4">
        <f t="shared" si="18"/>
        <v>0</v>
      </c>
      <c r="D423" s="4">
        <f t="shared" si="19"/>
        <v>0</v>
      </c>
    </row>
    <row r="424" spans="2:4" ht="15.75" outlineLevel="1" thickBot="1" x14ac:dyDescent="0.25">
      <c r="B424" s="3">
        <f t="shared" si="20"/>
        <v>461</v>
      </c>
      <c r="C424" s="4">
        <f t="shared" si="18"/>
        <v>0</v>
      </c>
      <c r="D424" s="4">
        <f t="shared" si="19"/>
        <v>0</v>
      </c>
    </row>
    <row r="425" spans="2:4" ht="15.75" outlineLevel="1" thickBot="1" x14ac:dyDescent="0.25">
      <c r="B425" s="3">
        <f t="shared" si="20"/>
        <v>462</v>
      </c>
      <c r="C425" s="4">
        <f t="shared" si="18"/>
        <v>0</v>
      </c>
      <c r="D425" s="4">
        <f t="shared" si="19"/>
        <v>0</v>
      </c>
    </row>
    <row r="426" spans="2:4" ht="15.75" outlineLevel="1" thickBot="1" x14ac:dyDescent="0.25">
      <c r="B426" s="3">
        <f t="shared" si="20"/>
        <v>463</v>
      </c>
      <c r="C426" s="4">
        <f t="shared" si="18"/>
        <v>0</v>
      </c>
      <c r="D426" s="4">
        <f t="shared" si="19"/>
        <v>0</v>
      </c>
    </row>
    <row r="427" spans="2:4" ht="15.75" outlineLevel="1" thickBot="1" x14ac:dyDescent="0.25">
      <c r="B427" s="3">
        <f t="shared" si="20"/>
        <v>464</v>
      </c>
      <c r="C427" s="4">
        <f t="shared" si="18"/>
        <v>0</v>
      </c>
      <c r="D427" s="4">
        <f t="shared" si="19"/>
        <v>0</v>
      </c>
    </row>
    <row r="428" spans="2:4" ht="15.75" outlineLevel="1" thickBot="1" x14ac:dyDescent="0.25">
      <c r="B428" s="3">
        <f t="shared" si="20"/>
        <v>465</v>
      </c>
      <c r="C428" s="4">
        <f t="shared" si="18"/>
        <v>0</v>
      </c>
      <c r="D428" s="4">
        <f t="shared" si="19"/>
        <v>0</v>
      </c>
    </row>
    <row r="429" spans="2:4" ht="15.75" outlineLevel="1" thickBot="1" x14ac:dyDescent="0.25">
      <c r="B429" s="3">
        <f t="shared" si="20"/>
        <v>466</v>
      </c>
      <c r="C429" s="4">
        <f t="shared" si="18"/>
        <v>0</v>
      </c>
      <c r="D429" s="4">
        <f t="shared" si="19"/>
        <v>0</v>
      </c>
    </row>
    <row r="430" spans="2:4" ht="15.75" outlineLevel="1" thickBot="1" x14ac:dyDescent="0.25">
      <c r="B430" s="3">
        <f t="shared" si="20"/>
        <v>467</v>
      </c>
      <c r="C430" s="4">
        <f t="shared" si="18"/>
        <v>0</v>
      </c>
      <c r="D430" s="4">
        <f t="shared" si="19"/>
        <v>0</v>
      </c>
    </row>
    <row r="431" spans="2:4" ht="15.75" outlineLevel="1" thickBot="1" x14ac:dyDescent="0.25">
      <c r="B431" s="3">
        <f t="shared" si="20"/>
        <v>468</v>
      </c>
      <c r="C431" s="4">
        <f t="shared" si="18"/>
        <v>0</v>
      </c>
      <c r="D431" s="4">
        <f t="shared" si="19"/>
        <v>0</v>
      </c>
    </row>
    <row r="432" spans="2:4" ht="15.75" outlineLevel="1" thickBot="1" x14ac:dyDescent="0.25">
      <c r="B432" s="3">
        <f t="shared" si="20"/>
        <v>469</v>
      </c>
      <c r="C432" s="4">
        <f t="shared" si="18"/>
        <v>0</v>
      </c>
      <c r="D432" s="4">
        <f t="shared" si="19"/>
        <v>0</v>
      </c>
    </row>
    <row r="433" spans="2:4" ht="15.75" outlineLevel="1" thickBot="1" x14ac:dyDescent="0.25">
      <c r="B433" s="3">
        <f t="shared" si="20"/>
        <v>470</v>
      </c>
      <c r="C433" s="4">
        <f t="shared" si="18"/>
        <v>0</v>
      </c>
      <c r="D433" s="4">
        <f t="shared" si="19"/>
        <v>0</v>
      </c>
    </row>
    <row r="434" spans="2:4" ht="15.75" outlineLevel="1" thickBot="1" x14ac:dyDescent="0.25">
      <c r="B434" s="3">
        <f t="shared" si="20"/>
        <v>471</v>
      </c>
      <c r="C434" s="4">
        <f t="shared" si="18"/>
        <v>0</v>
      </c>
      <c r="D434" s="4">
        <f t="shared" si="19"/>
        <v>0</v>
      </c>
    </row>
    <row r="435" spans="2:4" ht="15.75" outlineLevel="1" thickBot="1" x14ac:dyDescent="0.25">
      <c r="B435" s="3">
        <f t="shared" si="20"/>
        <v>472</v>
      </c>
      <c r="C435" s="4">
        <f t="shared" si="18"/>
        <v>0</v>
      </c>
      <c r="D435" s="4">
        <f t="shared" si="19"/>
        <v>0</v>
      </c>
    </row>
    <row r="436" spans="2:4" ht="15.75" outlineLevel="1" thickBot="1" x14ac:dyDescent="0.25">
      <c r="B436" s="3">
        <f t="shared" si="20"/>
        <v>473</v>
      </c>
      <c r="C436" s="4">
        <f t="shared" si="18"/>
        <v>0</v>
      </c>
      <c r="D436" s="4">
        <f t="shared" si="19"/>
        <v>0</v>
      </c>
    </row>
    <row r="437" spans="2:4" ht="15.75" outlineLevel="1" thickBot="1" x14ac:dyDescent="0.25">
      <c r="B437" s="3">
        <f t="shared" si="20"/>
        <v>474</v>
      </c>
      <c r="C437" s="4">
        <f t="shared" si="18"/>
        <v>0</v>
      </c>
      <c r="D437" s="4">
        <f t="shared" si="19"/>
        <v>0</v>
      </c>
    </row>
    <row r="438" spans="2:4" ht="15.75" outlineLevel="1" thickBot="1" x14ac:dyDescent="0.25">
      <c r="B438" s="3">
        <f t="shared" si="20"/>
        <v>475</v>
      </c>
      <c r="C438" s="4">
        <f t="shared" si="18"/>
        <v>0</v>
      </c>
      <c r="D438" s="4">
        <f t="shared" si="19"/>
        <v>0</v>
      </c>
    </row>
    <row r="439" spans="2:4" ht="15.75" outlineLevel="1" thickBot="1" x14ac:dyDescent="0.25">
      <c r="B439" s="3">
        <f t="shared" si="20"/>
        <v>476</v>
      </c>
      <c r="C439" s="4">
        <f t="shared" si="18"/>
        <v>0</v>
      </c>
      <c r="D439" s="4">
        <f t="shared" si="19"/>
        <v>0</v>
      </c>
    </row>
    <row r="440" spans="2:4" ht="15.75" outlineLevel="1" thickBot="1" x14ac:dyDescent="0.25">
      <c r="B440" s="3">
        <f t="shared" si="20"/>
        <v>477</v>
      </c>
      <c r="C440" s="4">
        <f t="shared" si="18"/>
        <v>0</v>
      </c>
      <c r="D440" s="4">
        <f t="shared" si="19"/>
        <v>0</v>
      </c>
    </row>
    <row r="441" spans="2:4" ht="15.75" outlineLevel="1" thickBot="1" x14ac:dyDescent="0.25">
      <c r="B441" s="3">
        <f t="shared" si="20"/>
        <v>478</v>
      </c>
      <c r="C441" s="4">
        <f t="shared" si="18"/>
        <v>0</v>
      </c>
      <c r="D441" s="4">
        <f t="shared" si="19"/>
        <v>0</v>
      </c>
    </row>
    <row r="442" spans="2:4" ht="15.75" outlineLevel="1" thickBot="1" x14ac:dyDescent="0.25">
      <c r="B442" s="3">
        <f t="shared" si="20"/>
        <v>479</v>
      </c>
      <c r="C442" s="4">
        <f t="shared" si="18"/>
        <v>0</v>
      </c>
      <c r="D442" s="4">
        <f t="shared" si="19"/>
        <v>0</v>
      </c>
    </row>
    <row r="443" spans="2:4" ht="15.75" outlineLevel="1" thickBot="1" x14ac:dyDescent="0.25">
      <c r="B443" s="3">
        <f t="shared" si="20"/>
        <v>480</v>
      </c>
      <c r="C443" s="4">
        <f t="shared" si="18"/>
        <v>0</v>
      </c>
      <c r="D443" s="4">
        <f t="shared" si="19"/>
        <v>0</v>
      </c>
    </row>
  </sheetData>
  <sheetProtection algorithmName="SHA-512" hashValue="yu7zBp0/9dLZelbSs39z0PQah9D3Gjsnc2f1bkALJwLd4UL8KaSpChsnAyQpitIPJw3hdFqgiQzOxq5UJ+sGsw==" saltValue="bx+q4GiNYhrh29tWyQG2QA==" spinCount="100000" sheet="1" objects="1" scenarios="1"/>
  <mergeCells count="1">
    <mergeCell ref="B5:B6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2"/>
  <dimension ref="A1:E60"/>
  <sheetViews>
    <sheetView showGridLines="0" topLeftCell="G1" workbookViewId="0">
      <selection activeCell="G1" sqref="A1:XFD1048576"/>
    </sheetView>
  </sheetViews>
  <sheetFormatPr defaultRowHeight="12.75" x14ac:dyDescent="0.2"/>
  <cols>
    <col min="1" max="1" width="5" hidden="1" customWidth="1"/>
    <col min="2" max="3" width="12.28515625" hidden="1" customWidth="1"/>
    <col min="4" max="5" width="9.28515625" hidden="1" customWidth="1"/>
    <col min="6" max="6" width="0" hidden="1" customWidth="1"/>
  </cols>
  <sheetData>
    <row r="1" spans="1:5" x14ac:dyDescent="0.2">
      <c r="A1">
        <v>1</v>
      </c>
      <c r="B1">
        <v>2</v>
      </c>
      <c r="C1">
        <v>3</v>
      </c>
      <c r="D1">
        <v>4</v>
      </c>
      <c r="E1">
        <v>6</v>
      </c>
    </row>
    <row r="2" spans="1:5" ht="63.75" x14ac:dyDescent="0.2">
      <c r="A2" s="20" t="s">
        <v>4</v>
      </c>
      <c r="B2" s="21" t="s">
        <v>5</v>
      </c>
      <c r="C2" s="21" t="s">
        <v>6</v>
      </c>
      <c r="D2" s="21" t="s">
        <v>7</v>
      </c>
      <c r="E2" s="21" t="s">
        <v>8</v>
      </c>
    </row>
    <row r="3" spans="1:5" x14ac:dyDescent="0.2">
      <c r="A3" s="22">
        <v>18</v>
      </c>
      <c r="B3" s="23">
        <v>100000</v>
      </c>
      <c r="C3" s="23">
        <v>100000</v>
      </c>
      <c r="D3" s="24">
        <v>3.59</v>
      </c>
      <c r="E3" s="24">
        <v>4.1399999999999997</v>
      </c>
    </row>
    <row r="4" spans="1:5" x14ac:dyDescent="0.2">
      <c r="A4" s="22">
        <v>19</v>
      </c>
      <c r="B4" s="23">
        <v>100000</v>
      </c>
      <c r="C4" s="23">
        <v>100000</v>
      </c>
      <c r="D4" s="24">
        <v>3.59</v>
      </c>
      <c r="E4" s="24">
        <v>4.1399999999999997</v>
      </c>
    </row>
    <row r="5" spans="1:5" x14ac:dyDescent="0.2">
      <c r="A5" s="22">
        <v>20</v>
      </c>
      <c r="B5" s="23">
        <v>100000</v>
      </c>
      <c r="C5" s="23">
        <v>100000</v>
      </c>
      <c r="D5" s="24">
        <v>3.59</v>
      </c>
      <c r="E5" s="24">
        <v>4.1399999999999997</v>
      </c>
    </row>
    <row r="6" spans="1:5" x14ac:dyDescent="0.2">
      <c r="A6" s="22">
        <v>21</v>
      </c>
      <c r="B6" s="23">
        <v>100000</v>
      </c>
      <c r="C6" s="23">
        <v>100000</v>
      </c>
      <c r="D6" s="24">
        <v>3.59</v>
      </c>
      <c r="E6" s="24">
        <v>4.1399999999999997</v>
      </c>
    </row>
    <row r="7" spans="1:5" x14ac:dyDescent="0.2">
      <c r="A7" s="22">
        <v>22</v>
      </c>
      <c r="B7" s="23">
        <v>100000</v>
      </c>
      <c r="C7" s="23">
        <v>100000</v>
      </c>
      <c r="D7" s="24">
        <v>3.59</v>
      </c>
      <c r="E7" s="24">
        <v>4.1399999999999997</v>
      </c>
    </row>
    <row r="8" spans="1:5" x14ac:dyDescent="0.2">
      <c r="A8" s="22">
        <v>23</v>
      </c>
      <c r="B8" s="23">
        <v>100000</v>
      </c>
      <c r="C8" s="23">
        <v>100000</v>
      </c>
      <c r="D8" s="24">
        <v>3.59</v>
      </c>
      <c r="E8" s="24">
        <v>4.1399999999999997</v>
      </c>
    </row>
    <row r="9" spans="1:5" x14ac:dyDescent="0.2">
      <c r="A9" s="22">
        <v>24</v>
      </c>
      <c r="B9" s="23">
        <v>100000</v>
      </c>
      <c r="C9" s="23">
        <v>100000</v>
      </c>
      <c r="D9" s="24">
        <v>3.59</v>
      </c>
      <c r="E9" s="24">
        <v>4.1399999999999997</v>
      </c>
    </row>
    <row r="10" spans="1:5" x14ac:dyDescent="0.2">
      <c r="A10" s="22">
        <v>25</v>
      </c>
      <c r="B10" s="23">
        <v>100000</v>
      </c>
      <c r="C10" s="23">
        <v>100000</v>
      </c>
      <c r="D10" s="24">
        <v>3.59</v>
      </c>
      <c r="E10" s="24">
        <v>4.1399999999999997</v>
      </c>
    </row>
    <row r="11" spans="1:5" x14ac:dyDescent="0.2">
      <c r="A11" s="22">
        <v>26</v>
      </c>
      <c r="B11" s="23">
        <v>100000</v>
      </c>
      <c r="C11" s="23">
        <v>100000</v>
      </c>
      <c r="D11" s="24">
        <v>3.59</v>
      </c>
      <c r="E11" s="24">
        <v>4.1399999999999997</v>
      </c>
    </row>
    <row r="12" spans="1:5" x14ac:dyDescent="0.2">
      <c r="A12" s="22">
        <v>27</v>
      </c>
      <c r="B12" s="23">
        <v>100000</v>
      </c>
      <c r="C12" s="23">
        <v>100000</v>
      </c>
      <c r="D12" s="24">
        <v>3.59</v>
      </c>
      <c r="E12" s="24">
        <v>4.1399999999999997</v>
      </c>
    </row>
    <row r="13" spans="1:5" x14ac:dyDescent="0.2">
      <c r="A13" s="22">
        <v>28</v>
      </c>
      <c r="B13" s="23">
        <v>100000</v>
      </c>
      <c r="C13" s="23">
        <v>100000</v>
      </c>
      <c r="D13" s="24">
        <v>3.59</v>
      </c>
      <c r="E13" s="24">
        <v>4.1399999999999997</v>
      </c>
    </row>
    <row r="14" spans="1:5" x14ac:dyDescent="0.2">
      <c r="A14" s="22">
        <v>29</v>
      </c>
      <c r="B14" s="23">
        <v>100000</v>
      </c>
      <c r="C14" s="23">
        <v>100000</v>
      </c>
      <c r="D14" s="24">
        <v>3.59</v>
      </c>
      <c r="E14" s="24">
        <v>4.1399999999999997</v>
      </c>
    </row>
    <row r="15" spans="1:5" x14ac:dyDescent="0.2">
      <c r="A15" s="22">
        <v>30</v>
      </c>
      <c r="B15" s="23">
        <v>100000</v>
      </c>
      <c r="C15" s="23">
        <v>100000</v>
      </c>
      <c r="D15" s="24">
        <v>3.59</v>
      </c>
      <c r="E15" s="24">
        <v>4.1399999999999997</v>
      </c>
    </row>
    <row r="16" spans="1:5" x14ac:dyDescent="0.2">
      <c r="A16" s="22">
        <v>31</v>
      </c>
      <c r="B16" s="23">
        <v>100000</v>
      </c>
      <c r="C16" s="23">
        <v>100000</v>
      </c>
      <c r="D16" s="24">
        <v>3.59</v>
      </c>
      <c r="E16" s="24">
        <v>4.1399999999999997</v>
      </c>
    </row>
    <row r="17" spans="1:5" x14ac:dyDescent="0.2">
      <c r="A17" s="22">
        <v>32</v>
      </c>
      <c r="B17" s="23">
        <v>100000</v>
      </c>
      <c r="C17" s="23">
        <v>100000</v>
      </c>
      <c r="D17" s="24">
        <v>3.59</v>
      </c>
      <c r="E17" s="24">
        <v>4.1399999999999997</v>
      </c>
    </row>
    <row r="18" spans="1:5" x14ac:dyDescent="0.2">
      <c r="A18" s="22">
        <v>33</v>
      </c>
      <c r="B18" s="23">
        <v>100000</v>
      </c>
      <c r="C18" s="23">
        <v>100000</v>
      </c>
      <c r="D18" s="24">
        <v>3.59</v>
      </c>
      <c r="E18" s="24">
        <v>4.1399999999999997</v>
      </c>
    </row>
    <row r="19" spans="1:5" x14ac:dyDescent="0.2">
      <c r="A19" s="22">
        <v>34</v>
      </c>
      <c r="B19" s="23">
        <v>100000</v>
      </c>
      <c r="C19" s="23">
        <v>100000</v>
      </c>
      <c r="D19" s="24">
        <v>3.59</v>
      </c>
      <c r="E19" s="24">
        <v>4.1399999999999997</v>
      </c>
    </row>
    <row r="20" spans="1:5" x14ac:dyDescent="0.2">
      <c r="A20" s="22">
        <v>35</v>
      </c>
      <c r="B20" s="23">
        <v>100000</v>
      </c>
      <c r="C20" s="23">
        <v>100000</v>
      </c>
      <c r="D20" s="24">
        <v>3.59</v>
      </c>
      <c r="E20" s="24">
        <v>4.1399999999999997</v>
      </c>
    </row>
    <row r="21" spans="1:5" x14ac:dyDescent="0.2">
      <c r="A21" s="22">
        <v>36</v>
      </c>
      <c r="B21" s="23">
        <v>100000</v>
      </c>
      <c r="C21" s="23">
        <v>100000</v>
      </c>
      <c r="D21" s="24">
        <v>4.33</v>
      </c>
      <c r="E21" s="24">
        <v>5.4</v>
      </c>
    </row>
    <row r="22" spans="1:5" x14ac:dyDescent="0.2">
      <c r="A22" s="22">
        <v>37</v>
      </c>
      <c r="B22" s="23">
        <v>100000</v>
      </c>
      <c r="C22" s="23">
        <v>100000</v>
      </c>
      <c r="D22" s="24">
        <v>4.5</v>
      </c>
      <c r="E22" s="24">
        <v>5.72</v>
      </c>
    </row>
    <row r="23" spans="1:5" x14ac:dyDescent="0.2">
      <c r="A23" s="22">
        <v>38</v>
      </c>
      <c r="B23" s="23">
        <v>100000</v>
      </c>
      <c r="C23" s="23">
        <v>100000</v>
      </c>
      <c r="D23" s="24">
        <v>4.7</v>
      </c>
      <c r="E23" s="24">
        <v>6.09</v>
      </c>
    </row>
    <row r="24" spans="1:5" x14ac:dyDescent="0.2">
      <c r="A24" s="22">
        <v>39</v>
      </c>
      <c r="B24" s="23">
        <v>100000</v>
      </c>
      <c r="C24" s="23">
        <v>100000</v>
      </c>
      <c r="D24" s="24">
        <v>4.93</v>
      </c>
      <c r="E24" s="24">
        <v>6.49</v>
      </c>
    </row>
    <row r="25" spans="1:5" x14ac:dyDescent="0.2">
      <c r="A25" s="22">
        <v>40</v>
      </c>
      <c r="B25" s="23">
        <v>100000</v>
      </c>
      <c r="C25" s="23">
        <v>100000</v>
      </c>
      <c r="D25" s="24">
        <v>5.19</v>
      </c>
      <c r="E25" s="24">
        <v>6.94</v>
      </c>
    </row>
    <row r="26" spans="1:5" x14ac:dyDescent="0.2">
      <c r="A26" s="22">
        <v>41</v>
      </c>
      <c r="B26" s="23">
        <v>100000</v>
      </c>
      <c r="C26" s="23">
        <v>100000</v>
      </c>
      <c r="D26" s="24">
        <v>6.41</v>
      </c>
      <c r="E26" s="24">
        <v>9.91</v>
      </c>
    </row>
    <row r="27" spans="1:5" x14ac:dyDescent="0.2">
      <c r="A27" s="22">
        <v>42</v>
      </c>
      <c r="B27" s="23">
        <v>100000</v>
      </c>
      <c r="C27" s="23">
        <v>100000</v>
      </c>
      <c r="D27" s="24">
        <v>6.81</v>
      </c>
      <c r="E27" s="24">
        <v>10.63</v>
      </c>
    </row>
    <row r="28" spans="1:5" x14ac:dyDescent="0.2">
      <c r="A28" s="22">
        <v>43</v>
      </c>
      <c r="B28" s="23">
        <v>100000</v>
      </c>
      <c r="C28" s="23">
        <v>100000</v>
      </c>
      <c r="D28" s="24">
        <v>7.28</v>
      </c>
      <c r="E28" s="24">
        <v>11.43</v>
      </c>
    </row>
    <row r="29" spans="1:5" x14ac:dyDescent="0.2">
      <c r="A29" s="22">
        <v>44</v>
      </c>
      <c r="B29" s="23">
        <v>100000</v>
      </c>
      <c r="C29" s="23">
        <v>100000</v>
      </c>
      <c r="D29" s="24">
        <v>7.81</v>
      </c>
      <c r="E29" s="24">
        <v>12.32</v>
      </c>
    </row>
    <row r="30" spans="1:5" x14ac:dyDescent="0.2">
      <c r="A30" s="22">
        <v>45</v>
      </c>
      <c r="B30" s="23">
        <v>100000</v>
      </c>
      <c r="C30" s="23">
        <v>100000</v>
      </c>
      <c r="D30" s="24">
        <v>8.42</v>
      </c>
      <c r="E30" s="24">
        <v>13.3</v>
      </c>
    </row>
    <row r="31" spans="1:5" x14ac:dyDescent="0.2">
      <c r="A31" s="22">
        <v>46</v>
      </c>
      <c r="B31" s="23">
        <v>100000</v>
      </c>
      <c r="C31" s="23">
        <v>100000</v>
      </c>
      <c r="D31" s="24">
        <v>9.1199999999999992</v>
      </c>
      <c r="E31" s="24">
        <v>14.38</v>
      </c>
    </row>
    <row r="32" spans="1:5" x14ac:dyDescent="0.2">
      <c r="A32" s="22">
        <v>47</v>
      </c>
      <c r="B32" s="23">
        <v>100000</v>
      </c>
      <c r="C32" s="23">
        <v>100000</v>
      </c>
      <c r="D32" s="24">
        <v>9.92</v>
      </c>
      <c r="E32" s="24">
        <v>15.58</v>
      </c>
    </row>
    <row r="33" spans="1:5" x14ac:dyDescent="0.2">
      <c r="A33" s="22">
        <v>48</v>
      </c>
      <c r="B33" s="23">
        <v>100000</v>
      </c>
      <c r="C33" s="23">
        <v>100000</v>
      </c>
      <c r="D33" s="24">
        <v>10.84</v>
      </c>
      <c r="E33" s="24">
        <v>16.920000000000002</v>
      </c>
    </row>
    <row r="34" spans="1:5" x14ac:dyDescent="0.2">
      <c r="A34" s="22">
        <v>49</v>
      </c>
      <c r="B34" s="23">
        <v>100000</v>
      </c>
      <c r="C34" s="23">
        <v>100000</v>
      </c>
      <c r="D34" s="24">
        <v>11.89</v>
      </c>
      <c r="E34" s="24">
        <v>18.420000000000002</v>
      </c>
    </row>
    <row r="35" spans="1:5" x14ac:dyDescent="0.2">
      <c r="A35" s="22">
        <v>50</v>
      </c>
      <c r="B35" s="23">
        <v>100000</v>
      </c>
      <c r="C35" s="23">
        <v>100000</v>
      </c>
      <c r="D35" s="24">
        <v>13.08</v>
      </c>
      <c r="E35" s="24">
        <v>20.11</v>
      </c>
    </row>
    <row r="36" spans="1:5" x14ac:dyDescent="0.2">
      <c r="A36" s="22">
        <v>51</v>
      </c>
      <c r="B36" s="23">
        <v>100000</v>
      </c>
      <c r="C36" s="23">
        <v>100000</v>
      </c>
      <c r="D36" s="24">
        <v>14.45</v>
      </c>
      <c r="E36" s="24">
        <v>22.01</v>
      </c>
    </row>
    <row r="37" spans="1:5" x14ac:dyDescent="0.2">
      <c r="A37" s="22">
        <v>52</v>
      </c>
      <c r="B37" s="23">
        <v>100000</v>
      </c>
      <c r="C37" s="23">
        <v>100000</v>
      </c>
      <c r="D37" s="24">
        <v>16.010000000000002</v>
      </c>
      <c r="E37" s="24">
        <v>24.14</v>
      </c>
    </row>
    <row r="38" spans="1:5" x14ac:dyDescent="0.2">
      <c r="A38" s="22">
        <v>53</v>
      </c>
      <c r="B38" s="23">
        <v>100000</v>
      </c>
      <c r="C38" s="23">
        <v>100000</v>
      </c>
      <c r="D38" s="24">
        <v>17.79</v>
      </c>
      <c r="E38" s="24">
        <v>26.54</v>
      </c>
    </row>
    <row r="39" spans="1:5" x14ac:dyDescent="0.2">
      <c r="A39" s="22">
        <v>54</v>
      </c>
      <c r="B39" s="23">
        <v>100000</v>
      </c>
      <c r="C39" s="23">
        <v>100000</v>
      </c>
      <c r="D39" s="24">
        <v>19.82</v>
      </c>
      <c r="E39" s="24">
        <v>29.23</v>
      </c>
    </row>
    <row r="40" spans="1:5" x14ac:dyDescent="0.2">
      <c r="A40" s="22">
        <v>55</v>
      </c>
      <c r="B40" s="23">
        <v>100000</v>
      </c>
      <c r="C40" s="23">
        <v>100000</v>
      </c>
      <c r="D40" s="24">
        <v>22.17</v>
      </c>
      <c r="E40" s="24">
        <v>32.26</v>
      </c>
    </row>
    <row r="41" spans="1:5" x14ac:dyDescent="0.2">
      <c r="A41" s="22">
        <v>56</v>
      </c>
      <c r="B41" s="23">
        <v>100000</v>
      </c>
      <c r="C41" s="23">
        <v>100000</v>
      </c>
      <c r="D41" s="24">
        <v>24.77</v>
      </c>
      <c r="E41" s="24">
        <v>35.68</v>
      </c>
    </row>
    <row r="42" spans="1:5" x14ac:dyDescent="0.2">
      <c r="A42" s="22">
        <v>57</v>
      </c>
      <c r="B42" s="23">
        <v>100000</v>
      </c>
      <c r="C42" s="23">
        <v>100000</v>
      </c>
      <c r="D42" s="24">
        <v>27.79</v>
      </c>
      <c r="E42" s="24">
        <v>39.5</v>
      </c>
    </row>
    <row r="43" spans="1:5" x14ac:dyDescent="0.2">
      <c r="A43" s="22">
        <v>58</v>
      </c>
      <c r="B43" s="23">
        <v>100000</v>
      </c>
      <c r="C43" s="23">
        <v>100000</v>
      </c>
      <c r="D43" s="24">
        <v>31.22</v>
      </c>
      <c r="E43" s="24">
        <v>43.73</v>
      </c>
    </row>
    <row r="44" spans="1:5" x14ac:dyDescent="0.2">
      <c r="A44" s="22">
        <v>59</v>
      </c>
      <c r="B44" s="23">
        <v>100000</v>
      </c>
      <c r="C44" s="23">
        <v>100000</v>
      </c>
      <c r="D44" s="24">
        <v>35.130000000000003</v>
      </c>
      <c r="E44" s="24">
        <v>48.38</v>
      </c>
    </row>
    <row r="45" spans="1:5" x14ac:dyDescent="0.2">
      <c r="A45" s="22">
        <v>60</v>
      </c>
      <c r="B45" s="23">
        <v>100000</v>
      </c>
      <c r="C45" s="23">
        <v>100000</v>
      </c>
      <c r="D45" s="24">
        <v>39.58</v>
      </c>
      <c r="E45" s="24">
        <v>53.48</v>
      </c>
    </row>
    <row r="46" spans="1:5" x14ac:dyDescent="0.2">
      <c r="A46" s="22">
        <v>61</v>
      </c>
      <c r="B46" s="23">
        <v>100000</v>
      </c>
      <c r="C46" s="23">
        <v>100000</v>
      </c>
      <c r="D46" s="24">
        <v>44.66</v>
      </c>
      <c r="E46" s="24">
        <v>59.05</v>
      </c>
    </row>
    <row r="47" spans="1:5" x14ac:dyDescent="0.2">
      <c r="A47" s="22">
        <v>62</v>
      </c>
      <c r="B47" s="23">
        <v>100000</v>
      </c>
      <c r="C47" s="23">
        <v>100000</v>
      </c>
      <c r="D47" s="24">
        <v>50.44</v>
      </c>
      <c r="E47" s="24">
        <v>65.12</v>
      </c>
    </row>
    <row r="48" spans="1:5" x14ac:dyDescent="0.2">
      <c r="A48" s="22">
        <v>63</v>
      </c>
      <c r="B48" s="23">
        <v>100000</v>
      </c>
      <c r="C48" s="23">
        <v>100000</v>
      </c>
      <c r="D48" s="24">
        <v>57.03</v>
      </c>
      <c r="E48" s="24">
        <v>71.7</v>
      </c>
    </row>
    <row r="49" spans="1:5" x14ac:dyDescent="0.2">
      <c r="A49" s="22">
        <v>64</v>
      </c>
      <c r="B49" s="23">
        <v>100000</v>
      </c>
      <c r="C49" s="23">
        <v>100000</v>
      </c>
      <c r="D49" s="24">
        <v>64.540000000000006</v>
      </c>
      <c r="E49" s="24">
        <v>78.819999999999993</v>
      </c>
    </row>
    <row r="50" spans="1:5" x14ac:dyDescent="0.2">
      <c r="A50" s="22">
        <v>65</v>
      </c>
      <c r="B50" s="23">
        <v>100000</v>
      </c>
      <c r="C50" s="23">
        <v>100000</v>
      </c>
      <c r="D50" s="24">
        <v>73.08</v>
      </c>
      <c r="E50" s="24">
        <v>86.5</v>
      </c>
    </row>
    <row r="51" spans="1:5" x14ac:dyDescent="0.2">
      <c r="A51" s="22">
        <v>66</v>
      </c>
      <c r="B51" s="23">
        <v>100000</v>
      </c>
      <c r="C51" s="23">
        <v>100000</v>
      </c>
      <c r="D51" s="24">
        <v>82.83</v>
      </c>
      <c r="E51" s="24">
        <v>94.78</v>
      </c>
    </row>
    <row r="52" spans="1:5" x14ac:dyDescent="0.2">
      <c r="A52" s="22">
        <v>67</v>
      </c>
      <c r="B52" s="23">
        <v>100000</v>
      </c>
      <c r="C52" s="23">
        <v>100000</v>
      </c>
      <c r="D52" s="24">
        <v>93.92</v>
      </c>
      <c r="E52" s="24">
        <v>103.69</v>
      </c>
    </row>
    <row r="53" spans="1:5" x14ac:dyDescent="0.2">
      <c r="A53" s="22">
        <v>68</v>
      </c>
      <c r="B53" s="23">
        <v>100000</v>
      </c>
      <c r="C53" s="23">
        <v>100000</v>
      </c>
      <c r="D53" s="24">
        <v>106.55</v>
      </c>
      <c r="E53" s="24">
        <v>113.28</v>
      </c>
    </row>
    <row r="54" spans="1:5" x14ac:dyDescent="0.2">
      <c r="A54" s="22">
        <v>69</v>
      </c>
      <c r="B54" s="23">
        <v>100000</v>
      </c>
      <c r="C54" s="23">
        <v>100000</v>
      </c>
      <c r="D54" s="24">
        <v>120.93</v>
      </c>
      <c r="E54" s="24">
        <v>123.6</v>
      </c>
    </row>
    <row r="55" spans="1:5" x14ac:dyDescent="0.2">
      <c r="A55" s="22">
        <v>70</v>
      </c>
      <c r="B55" s="23">
        <v>100000</v>
      </c>
      <c r="C55" s="23">
        <v>100000</v>
      </c>
      <c r="D55" s="24">
        <v>137.32</v>
      </c>
      <c r="E55" s="24">
        <v>134.69</v>
      </c>
    </row>
    <row r="56" spans="1:5" x14ac:dyDescent="0.2">
      <c r="A56" s="22">
        <v>71</v>
      </c>
      <c r="B56" s="23">
        <v>100000</v>
      </c>
      <c r="C56" s="23">
        <v>100000</v>
      </c>
      <c r="D56" s="24">
        <v>156.54</v>
      </c>
      <c r="E56" s="24">
        <v>146.82</v>
      </c>
    </row>
    <row r="57" spans="1:5" x14ac:dyDescent="0.2">
      <c r="A57" s="22">
        <v>72</v>
      </c>
      <c r="B57" s="23">
        <v>100000</v>
      </c>
      <c r="C57" s="23">
        <v>100000</v>
      </c>
      <c r="D57" s="24">
        <v>178.46</v>
      </c>
      <c r="E57" s="24">
        <v>160.03</v>
      </c>
    </row>
    <row r="58" spans="1:5" x14ac:dyDescent="0.2">
      <c r="A58" s="22">
        <v>73</v>
      </c>
      <c r="B58" s="23">
        <v>100000</v>
      </c>
      <c r="C58" s="23">
        <v>100000</v>
      </c>
      <c r="D58" s="24">
        <v>203.44</v>
      </c>
      <c r="E58" s="24">
        <v>174.43</v>
      </c>
    </row>
    <row r="59" spans="1:5" x14ac:dyDescent="0.2">
      <c r="A59" s="22">
        <v>74</v>
      </c>
      <c r="B59" s="23">
        <v>100000</v>
      </c>
      <c r="C59" s="23">
        <v>100000</v>
      </c>
      <c r="D59" s="24">
        <v>231.92</v>
      </c>
      <c r="E59" s="24">
        <v>190.13</v>
      </c>
    </row>
    <row r="60" spans="1:5" x14ac:dyDescent="0.2">
      <c r="A60" s="22">
        <v>75</v>
      </c>
      <c r="B60" s="23">
        <v>100000</v>
      </c>
      <c r="C60" s="23">
        <v>100000</v>
      </c>
      <c r="D60" s="24">
        <v>264.39</v>
      </c>
      <c r="E60" s="24">
        <v>207.24</v>
      </c>
    </row>
  </sheetData>
  <sheetProtection algorithmName="SHA-512" hashValue="fJA9LRzsmROzBA8Dt8IVJgHZ399RGaSk21BMpB3jHmvZPSyE2MYGy0AzZZlWuA78KN576sI3o3KVdm7Qn8tIqw==" saltValue="rvyd2iI5XZkG+b0YrmchLA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SIMULADOR</vt:lpstr>
      <vt:lpstr>CÁLCULO</vt:lpstr>
      <vt:lpstr>Benefício</vt:lpstr>
      <vt:lpstr>TAB_SEGURO</vt:lpstr>
      <vt:lpstr>SIMULADOR!Area_de_impressao</vt:lpstr>
      <vt:lpstr>TAB_SEGURO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Giovani Alves da Rocha</dc:creator>
  <cp:lastModifiedBy>Edmilson Enedino das Chagas</cp:lastModifiedBy>
  <cp:lastPrinted>2019-06-17T19:29:58Z</cp:lastPrinted>
  <dcterms:created xsi:type="dcterms:W3CDTF">2019-05-15T19:52:24Z</dcterms:created>
  <dcterms:modified xsi:type="dcterms:W3CDTF">2023-11-21T17:04:01Z</dcterms:modified>
</cp:coreProperties>
</file>